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97" documentId="120_S{2AC9BD13-BADA-5192-A53E-5A8FF88502F6}" xr6:coauthVersionLast="47" xr6:coauthVersionMax="47" xr10:uidLastSave="{8448B137-61EB-4420-BAB6-B4ACD7FD1F4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<sst xmlns="http://schemas.openxmlformats.org/spreadsheetml/2006/main" count="180317" uniqueCount="39133">
  <si>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</si>
  <si>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</si>
  <si>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</si>
  <si>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</si>
  <si>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</si>
  <si>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</si>
  <si>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</si>
  <si>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</si>
  <si>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</si>
  <si>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</si>
  <si>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</si>
  <si>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</si>
  <si>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</si>
  <si>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</si>
  <si>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</si>
  <si>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</si>
  <si>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</si>
  <si>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</si>
  <si>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</si>
  <si>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</si>
  <si>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</si>
  <si>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</si>
  <si>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</si>
  <si>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</si>
  <si>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</si>
  <si>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</si>
  <si>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</si>
  <si>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</si>
  <si>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</si>
  <si>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</si>
  <si>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</si>
  <si>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</si>
  <si>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</si>
  <si>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</si>
  <si>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</si>
  <si>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</si>
  <si>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</si>
  <si>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</si>
  <si>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</si>
  <si>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</si>
  <si>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</si>
  <si>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</si>
  <si>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</si>
  <si>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</si>
  <si>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</si>
  <si>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</si>
  <si>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</si>
  <si>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</si>
  <si>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</si>
  <si>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</si>
  <si>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</si>
  <si>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</si>
  <si>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</si>
  <si>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</si>
  <si>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</si>
  <si>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</si>
  <si>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</si>
  <si>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</si>
  <si>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</si>
  <si>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</si>
  <si>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</si>
  <si>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</si>
  <si>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</si>
  <si>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</si>
  <si>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</si>
  <si>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</si>
  <si>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</si>
  <si>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</si>
  <si>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</si>
  <si>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</si>
  <si>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</si>
  <si>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</si>
  <si>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</si>
  <si>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</si>
  <si>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</si>
  <si>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</si>
  <si>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</si>
  <si>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</si>
  <si>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</si>
  <si>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</si>
  <si>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</si>
  <si>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</si>
  <si>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</si>
  <si>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</si>
  <si>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</si>
  <si>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</si>
  <si>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</si>
  <si>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</si>
  <si>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</si>
  <si>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</si>
  <si>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</si>
  <si>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</si>
  <si>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</si>
  <si>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</si>
  <si>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</si>
  <si>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</si>
  <si>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</si>
  <si>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</si>
  <si>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</si>
  <si>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</si>
  <si>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</si>
  <si>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</si>
  <si>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</si>
  <si>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</si>
  <si>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</si>
  <si>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</si>
  <si>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</si>
  <si>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</si>
  <si>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</si>
  <si>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</si>
  <si>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</si>
  <si>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</si>
  <si>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</si>
  <si>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</si>
  <si>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</si>
  <si>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</si>
  <si>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</si>
  <si>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</si>
  <si>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</si>
  <si>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</si>
  <si>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</si>
  <si>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</si>
  <si>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</si>
  <si>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</si>
  <si>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</si>
  <si>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</si>
  <si>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</si>
  <si>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</si>
  <si>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</si>
  <si>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</si>
  <si>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</si>
  <si>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</si>
  <si>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</si>
  <si>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</si>
  <si>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</si>
  <si>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</si>
  <si>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</si>
  <si>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</si>
  <si>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</si>
  <si>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</si>
  <si>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</si>
  <si>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</si>
  <si>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</si>
  <si>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</si>
  <si>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</si>
  <si>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</si>
  <si>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</si>
  <si>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</si>
  <si>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</si>
  <si>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</si>
  <si>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</si>
  <si>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</si>
  <si>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</si>
  <si>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</si>
  <si>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</si>
  <si>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</si>
  <si>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</si>
  <si>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</si>
  <si>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</si>
  <si>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</si>
  <si>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</si>
  <si>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</si>
  <si>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</si>
  <si>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</si>
  <si>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</si>
  <si>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</si>
  <si>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</si>
  <si>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</si>
  <si>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</si>
  <si>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</si>
  <si>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</si>
  <si>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</si>
  <si>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</si>
  <si>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</si>
  <si>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</si>
  <si>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</si>
  <si>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</si>
  <si>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</si>
  <si>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</si>
  <si>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</si>
  <si>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</si>
  <si>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</si>
  <si>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</si>
  <si>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</si>
  <si>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</si>
  <si>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</si>
  <si>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</si>
  <si>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</si>
  <si>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</si>
  <si>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</si>
  <si>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</si>
  <si>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</si>
  <si>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</si>
  <si>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</si>
  <si>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</si>
  <si>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</si>
  <si>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</si>
  <si>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</si>
  <si>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</si>
  <si>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</si>
  <si>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</si>
  <si>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</si>
  <si>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</si>
  <si>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</si>
  <si>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</si>
  <si>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</si>
  <si>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</si>
  <si>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</si>
  <si>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</si>
  <si>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</si>
  <si>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</si>
  <si>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</si>
  <si>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</si>
  <si>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</si>
  <si>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</si>
  <si>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</si>
  <si>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</si>
  <si>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</si>
  <si>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</si>
  <si>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</si>
  <si>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</si>
  <si>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</si>
  <si>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</si>
  <si>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</si>
  <si>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</si>
  <si>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</si>
  <si>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</si>
  <si>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</si>
  <si>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</si>
  <si>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</si>
  <si>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</si>
  <si>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</si>
  <si>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</si>
  <si>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</si>
  <si>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</si>
  <si>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</si>
  <si>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</si>
  <si>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</si>
  <si>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</si>
  <si>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</si>
  <si>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</si>
  <si>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</si>
  <si>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</si>
  <si>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</si>
  <si>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</si>
  <si>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</si>
  <si>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</si>
  <si>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</si>
  <si>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</si>
  <si>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</si>
  <si>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</si>
  <si>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</si>
  <si>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</si>
  <si>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</si>
  <si>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</si>
  <si>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</si>
  <si>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</si>
  <si>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</si>
  <si>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</si>
  <si>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</si>
  <si>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</si>
  <si>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</si>
  <si>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</si>
  <si>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</si>
  <si>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</si>
  <si>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</si>
  <si>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</si>
  <si>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</si>
  <si>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</si>
  <si>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</si>
  <si>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</si>
  <si>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</si>
  <si>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</si>
  <si>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</si>
  <si>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</si>
  <si>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</si>
  <si>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</si>
  <si>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</si>
  <si>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</si>
  <si>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</si>
  <si>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</si>
  <si>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</si>
  <si>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</si>
  <si>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</si>
  <si>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</si>
  <si>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</si>
  <si>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</si>
  <si>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</si>
  <si>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</si>
  <si>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</si>
  <si>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</si>
  <si>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</si>
  <si>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</si>
  <si>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</si>
  <si>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</si>
  <si>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</si>
  <si>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</si>
  <si>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</si>
  <si>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</si>
  <si>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</si>
  <si>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</si>
  <si>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</si>
  <si>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</si>
  <si>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</si>
  <si>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</si>
  <si>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</si>
  <si>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</si>
  <si>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</si>
  <si>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</si>
  <si>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</si>
  <si>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</si>
  <si>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</si>
  <si>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</si>
  <si>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</si>
  <si>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</si>
  <si>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</si>
  <si>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</si>
  <si>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</si>
  <si>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</si>
  <si>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</si>
  <si>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</si>
  <si>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</si>
  <si>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</si>
  <si>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</si>
  <si>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</si>
  <si>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</si>
  <si>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</si>
  <si>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</si>
  <si>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</si>
  <si>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</si>
  <si>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</si>
  <si>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</si>
  <si>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</si>
  <si>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</si>
  <si>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</si>
  <si>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</si>
  <si>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</si>
  <si>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</si>
  <si>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</si>
  <si>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</si>
  <si>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</si>
  <si>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</si>
  <si>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</si>
  <si>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</si>
  <si>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</si>
  <si>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</si>
  <si>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</si>
  <si>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</si>
  <si>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</si>
  <si>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</si>
  <si>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</si>
  <si>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</si>
  <si>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</si>
  <si>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</si>
  <si>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</si>
  <si>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</si>
  <si>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</si>
  <si>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</si>
  <si>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</si>
  <si>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</si>
  <si>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</si>
  <si>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</si>
  <si>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</si>
  <si>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</si>
  <si>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</si>
  <si>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</si>
  <si>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</si>
  <si>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</si>
  <si>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</si>
  <si>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</si>
  <si>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</si>
  <si>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</si>
  <si>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</si>
  <si>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</si>
  <si>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</si>
  <si>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</si>
  <si>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</si>
  <si>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</si>
  <si>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</si>
  <si>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</si>
  <si>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</si>
  <si>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</si>
  <si>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</si>
  <si>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</si>
  <si>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</si>
  <si>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</si>
  <si>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</si>
  <si>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</si>
  <si>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</si>
  <si>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</si>
  <si>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</si>
  <si>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</si>
  <si>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</si>
  <si>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</si>
  <si>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</si>
  <si>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</si>
  <si>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</si>
  <si>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</si>
  <si>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</si>
  <si>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</si>
  <si>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</si>
  <si>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</si>
  <si>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</si>
  <si>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</si>
  <si>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</si>
  <si>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</si>
  <si>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</si>
  <si>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</si>
  <si>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</si>
  <si>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</si>
  <si>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</si>
  <si>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</si>
  <si>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</si>
  <si>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</si>
  <si>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</si>
  <si>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</si>
  <si>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</si>
  <si>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</si>
  <si>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</si>
  <si>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</si>
  <si>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</si>
  <si>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</si>
  <si>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</si>
  <si>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</si>
  <si>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</si>
  <si>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</si>
  <si>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</si>
  <si>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</si>
  <si>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</si>
  <si>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</si>
  <si>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</si>
  <si>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</si>
  <si>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</si>
  <si>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</si>
  <si>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</si>
  <si>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</si>
  <si>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</si>
  <si>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</si>
  <si>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</si>
  <si>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</si>
  <si>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</si>
  <si>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</si>
  <si>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</si>
  <si>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</si>
  <si>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</si>
  <si>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</si>
  <si>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</si>
  <si>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</si>
  <si>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</si>
  <si>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</si>
  <si>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</si>
  <si>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</si>
  <si>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</si>
  <si>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</si>
  <si>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</si>
  <si>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</si>
  <si>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</si>
  <si>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</si>
  <si>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</si>
  <si>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</si>
  <si>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</si>
  <si>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</si>
  <si>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</si>
  <si>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</si>
  <si>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</si>
  <si>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</si>
  <si>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</si>
  <si>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</si>
  <si>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</si>
  <si>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</si>
  <si>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</si>
  <si>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</si>
  <si>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</si>
  <si>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</si>
  <si>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</si>
  <si>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</si>
  <si>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</si>
  <si>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</si>
  <si>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</si>
  <si>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</si>
  <si>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</si>
  <si>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</si>
  <si>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</si>
  <si>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</si>
  <si>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</si>
  <si>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</si>
  <si>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</si>
  <si>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</si>
  <si>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</si>
  <si>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</si>
  <si>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</si>
  <si>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</si>
  <si>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</si>
  <si>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</si>
  <si>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</si>
  <si>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</si>
  <si>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</si>
  <si>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</si>
  <si>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</si>
  <si>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</si>
  <si>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</si>
  <si>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</si>
  <si>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</si>
  <si>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</si>
  <si>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</si>
  <si>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</si>
  <si>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</si>
  <si>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</si>
  <si>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</si>
  <si>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</si>
  <si>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</si>
  <si>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</si>
  <si>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</si>
  <si>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</si>
  <si>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</si>
  <si>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</si>
  <si>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</si>
  <si>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</si>
  <si>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</si>
  <si>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</si>
  <si>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</si>
  <si>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</si>
  <si>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</si>
  <si>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</si>
  <si>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</si>
  <si>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</si>
  <si>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</si>
  <si>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</si>
  <si>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</si>
  <si>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</si>
  <si>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</si>
  <si>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</si>
  <si>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</si>
  <si>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</si>
  <si>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</si>
  <si>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</si>
  <si>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</si>
  <si>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</si>
  <si>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</si>
  <si>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</si>
  <si>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</si>
  <si>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</si>
  <si>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</si>
  <si>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</si>
  <si>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</si>
  <si>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</si>
  <si>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</si>
  <si>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</si>
  <si>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</si>
  <si>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</si>
  <si>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</si>
  <si>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</si>
  <si>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</si>
  <si>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</si>
  <si>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</si>
  <si>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</si>
  <si>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</si>
  <si>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</si>
  <si>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</si>
  <si>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</si>
  <si>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</si>
  <si>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</si>
  <si>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</si>
  <si>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</si>
  <si>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</si>
  <si>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</si>
  <si>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</si>
  <si>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</si>
  <si>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</si>
  <si>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</si>
  <si>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</si>
  <si>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</si>
  <si>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</si>
  <si>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</si>
  <si>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</si>
  <si>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</si>
  <si>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</si>
  <si>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</si>
  <si>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</si>
  <si>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</si>
  <si>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</si>
  <si>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</si>
  <si>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</si>
  <si>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</si>
  <si>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</si>
  <si>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</si>
  <si>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</si>
  <si>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</si>
  <si>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</si>
  <si>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</si>
  <si>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</si>
  <si>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</si>
  <si>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</si>
  <si>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</si>
  <si>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</si>
  <si>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</si>
  <si>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</si>
  <si>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</si>
  <si>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</si>
  <si>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</si>
  <si>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</si>
  <si>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</si>
  <si>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</si>
  <si>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</si>
  <si>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</si>
  <si>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</si>
  <si>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</si>
  <si>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</si>
  <si>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</si>
  <si>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</si>
  <si>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</si>
  <si>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</si>
  <si>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</si>
  <si>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</si>
  <si>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</si>
  <si>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</si>
  <si>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</si>
  <si>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</si>
  <si>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</si>
  <si>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</si>
  <si>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</si>
  <si>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</si>
  <si>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</si>
  <si>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</si>
  <si>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</si>
  <si>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</si>
  <si>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</si>
  <si>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</si>
  <si>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</si>
  <si>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</si>
  <si>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</si>
  <si>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</si>
  <si>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</si>
  <si>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</si>
  <si>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</si>
  <si>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</si>
  <si>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</si>
  <si>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</si>
  <si>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</si>
  <si>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</si>
  <si>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</si>
  <si>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</si>
  <si>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</si>
  <si>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</si>
  <si>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</si>
  <si>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</si>
  <si>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</si>
  <si>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</si>
  <si>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</si>
  <si>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</si>
  <si>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</si>
  <si>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</si>
  <si>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</si>
  <si>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</si>
  <si>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</si>
  <si>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</si>
  <si>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</si>
  <si>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</si>
  <si>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</si>
  <si>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</si>
  <si>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</si>
  <si>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</si>
  <si>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</si>
  <si>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</si>
  <si>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</si>
  <si>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</si>
  <si>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</si>
  <si>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</si>
  <si>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</si>
  <si>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</si>
  <si>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</si>
  <si>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</si>
  <si>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</si>
  <si>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</si>
  <si>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</si>
  <si>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</si>
  <si>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</si>
  <si>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</si>
  <si>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</si>
  <si>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</si>
  <si>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</si>
  <si>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</si>
  <si>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</si>
  <si>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</si>
  <si>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</si>
  <si>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</si>
  <si>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</si>
  <si>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</si>
  <si>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</si>
  <si>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</si>
  <si>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</si>
  <si>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</si>
  <si>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</si>
  <si>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</si>
  <si>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</si>
  <si>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</si>
  <si>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</si>
  <si>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</si>
  <si>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</si>
  <si>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</si>
  <si>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</si>
  <si>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</si>
  <si>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</si>
  <si>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</si>
  <si>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</si>
  <si>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</si>
  <si>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</si>
  <si>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</si>
  <si>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</si>
  <si>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</si>
  <si>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</si>
  <si>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</si>
  <si>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</si>
  <si>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</si>
  <si>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</si>
  <si>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</si>
  <si>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</si>
  <si>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</si>
  <si>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</si>
  <si>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</si>
  <si>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</si>
  <si>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</si>
  <si>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</si>
  <si>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</si>
  <si>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</si>
  <si>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</si>
  <si>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</si>
  <si>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</si>
  <si>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</si>
  <si>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</si>
  <si>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</si>
  <si>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</si>
  <si>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</si>
  <si>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</si>
  <si>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</si>
  <si>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</si>
  <si>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</si>
  <si>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</si>
  <si>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</si>
  <si>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</si>
  <si>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</si>
  <si>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</si>
  <si>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</si>
  <si>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</si>
  <si>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</si>
  <si>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</si>
  <si>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</si>
  <si>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</si>
  <si>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</si>
  <si>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</si>
  <si>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</si>
  <si>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</si>
  <si>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</si>
  <si>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</si>
  <si>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</si>
  <si>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</si>
  <si>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</si>
  <si>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</si>
  <si>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</si>
  <si>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</si>
  <si>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</si>
  <si>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</si>
  <si>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</si>
  <si>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</si>
  <si>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</si>
  <si>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</si>
  <si>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</si>
  <si>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</si>
  <si>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</si>
  <si>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</si>
  <si>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</si>
  <si>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</si>
  <si>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</si>
  <si>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</si>
  <si>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</si>
  <si>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</si>
  <si>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</si>
  <si>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</si>
  <si>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</si>
  <si>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</si>
  <si>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</si>
  <si>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</si>
  <si>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</si>
  <si>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</si>
  <si>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</si>
  <si>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</si>
  <si>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</si>
  <si>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</si>
  <si>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</si>
  <si>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</si>
  <si>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</si>
  <si>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</si>
  <si>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</si>
  <si>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</si>
  <si>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</si>
  <si>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</si>
  <si>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</si>
  <si>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</si>
  <si>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</si>
  <si>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</si>
  <si>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</si>
  <si>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</si>
  <si>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</si>
  <si>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</si>
  <si>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</si>
  <si>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</si>
  <si>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</si>
  <si>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</si>
  <si>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</si>
  <si>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</si>
  <si>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</si>
  <si>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</si>
  <si>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</si>
  <si>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</si>
  <si>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</si>
  <si>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</si>
  <si>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</si>
  <si>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</si>
  <si>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</si>
  <si>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</si>
  <si>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</si>
  <si>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</si>
  <si>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</si>
  <si>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</si>
  <si>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</si>
  <si>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</si>
  <si>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</si>
  <si>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</si>
  <si>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</si>
  <si>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</si>
  <si>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</si>
  <si>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</si>
  <si>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</si>
  <si>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</si>
  <si>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</si>
  <si>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</si>
  <si>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</si>
  <si>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</si>
  <si>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</si>
  <si>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</si>
  <si>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</si>
  <si>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</si>
  <si>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</si>
  <si>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</si>
  <si>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</si>
  <si>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</si>
  <si>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</si>
  <si>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</si>
  <si>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</si>
  <si>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</si>
  <si>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</si>
  <si>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</si>
  <si>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</si>
  <si>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</si>
  <si>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</si>
  <si>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</si>
  <si>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</si>
  <si>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</si>
  <si>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</si>
  <si>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</si>
  <si>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</si>
  <si>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</si>
  <si>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</si>
  <si>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</si>
  <si>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</si>
  <si>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</si>
  <si>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</si>
  <si>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</si>
  <si>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</si>
  <si>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</si>
  <si>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</si>
  <si>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</si>
  <si>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</si>
  <si>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</si>
  <si>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</si>
  <si>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</si>
  <si>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</si>
  <si>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</si>
  <si>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</si>
  <si>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</si>
  <si>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</si>
  <si>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</si>
  <si>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</si>
  <si>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</si>
  <si>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</si>
  <si>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</si>
  <si>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</si>
  <si>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</si>
  <si>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</si>
  <si>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</si>
  <si>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</si>
  <si>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</si>
  <si>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</si>
  <si>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</si>
  <si>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</si>
  <si>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</si>
  <si>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</si>
  <si>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</si>
  <si>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</si>
  <si>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</si>
  <si>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</si>
  <si>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</si>
  <si>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</si>
  <si>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</si>
  <si>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</si>
  <si>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</si>
  <si>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</si>
  <si>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</si>
  <si>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</si>
  <si>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</si>
  <si>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</si>
  <si>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</si>
  <si>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</si>
  <si>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</si>
  <si>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</si>
  <si>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</si>
  <si>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</si>
  <si>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</si>
  <si>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</si>
  <si>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</si>
  <si>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</si>
  <si>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</si>
  <si>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</si>
  <si>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</si>
  <si>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</si>
  <si>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</si>
  <si>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</si>
  <si>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</si>
  <si>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</si>
  <si>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</si>
  <si>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</si>
  <si>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</si>
  <si>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</si>
  <si>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</si>
  <si>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</si>
  <si>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</si>
  <si>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</si>
  <si>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</si>
  <si>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</si>
  <si>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</si>
  <si>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</si>
  <si>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</si>
  <si>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</si>
  <si>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</si>
  <si>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</si>
  <si>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</si>
  <si>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</si>
  <si>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</si>
  <si>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</si>
  <si>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</si>
  <si>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</si>
  <si>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</si>
  <si>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</si>
  <si>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</si>
  <si>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</si>
  <si>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</si>
  <si>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</si>
  <si>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</si>
  <si>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</si>
  <si>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</si>
  <si>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</si>
  <si>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</si>
  <si>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</si>
  <si>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</si>
  <si>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</si>
  <si>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</si>
  <si>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</si>
  <si>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</si>
  <si>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</si>
  <si>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</si>
  <si>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</si>
  <si>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</si>
  <si>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</si>
  <si>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</si>
  <si>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</si>
  <si>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</si>
  <si>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</si>
  <si>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</si>
  <si>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</si>
  <si>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</si>
  <si>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</si>
  <si>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</si>
  <si>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</si>
  <si>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</si>
  <si>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</si>
  <si>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</si>
  <si>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</si>
  <si>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</si>
  <si>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</si>
  <si>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</si>
  <si>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</si>
  <si>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</si>
  <si>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</si>
  <si>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</si>
  <si>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</si>
  <si>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</si>
  <si>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</si>
  <si>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</si>
  <si>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</si>
  <si>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</si>
  <si>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</si>
  <si>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</si>
  <si>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</si>
  <si>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</si>
  <si>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</si>
  <si>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</si>
  <si>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</si>
  <si>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</si>
  <si>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</si>
  <si>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</si>
  <si>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</si>
  <si>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</si>
  <si>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</si>
  <si>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</si>
  <si>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</si>
  <si>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</si>
  <si>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</si>
  <si>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</si>
  <si>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</si>
  <si>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</si>
  <si>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</si>
  <si>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</si>
  <si>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</si>
  <si>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</si>
  <si>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</si>
  <si>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</si>
  <si>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</si>
  <si>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</si>
  <si>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</si>
  <si>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</si>
  <si>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</si>
  <si>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</si>
  <si>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</si>
  <si>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</si>
  <si>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</si>
  <si>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</si>
  <si>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</si>
  <si>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</si>
  <si>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</si>
  <si>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</si>
  <si>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</si>
  <si>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</si>
  <si>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</si>
  <si>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</si>
  <si>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</si>
  <si>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</si>
  <si>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</si>
  <si>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</si>
  <si>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</si>
  <si>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</si>
  <si>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</si>
  <si>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</si>
  <si>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</si>
  <si>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</si>
  <si>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</si>
  <si>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</si>
  <si>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</si>
  <si>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</si>
  <si>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</si>
  <si>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</si>
  <si>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</si>
  <si>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</si>
  <si>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</si>
  <si>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</si>
  <si>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</si>
  <si>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</si>
  <si>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</si>
  <si>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</si>
  <si>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</si>
  <si>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</si>
  <si>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</si>
  <si>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</si>
  <si>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</si>
  <si>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</si>
  <si>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</si>
  <si>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</si>
  <si>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</si>
  <si>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</si>
  <si>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</si>
  <si>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</si>
  <si>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</si>
  <si>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</si>
  <si>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</si>
  <si>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</si>
  <si>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</si>
  <si>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</si>
  <si>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</si>
  <si>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</si>
  <si>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</si>
  <si>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</si>
  <si>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</si>
  <si>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</si>
  <si>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</si>
  <si>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</si>
  <si>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</si>
  <si>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</si>
  <si>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</si>
  <si>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</si>
  <si>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</si>
  <si>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</si>
  <si>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</si>
  <si>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</si>
  <si>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</si>
  <si>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</si>
  <si>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</si>
  <si>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</si>
  <si>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</si>
  <si>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</si>
  <si>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</si>
  <si>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</si>
  <si>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</si>
  <si>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</si>
  <si>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</si>
  <si>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</si>
  <si>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</si>
  <si>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</si>
  <si>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</si>
  <si>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</si>
  <si>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</si>
  <si>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</si>
  <si>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</si>
  <si>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</si>
  <si>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</si>
  <si>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</si>
  <si>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</si>
  <si>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</si>
  <si>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</si>
  <si>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</si>
  <si>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</si>
  <si>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</si>
  <si>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</si>
  <si>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</si>
  <si>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</si>
  <si>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</si>
  <si>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</si>
  <si>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</si>
  <si>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</si>
  <si>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</si>
  <si>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</si>
  <si>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</si>
  <si>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</si>
  <si>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</si>
  <si>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</si>
  <si>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</si>
  <si>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</si>
  <si>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</si>
  <si>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</si>
  <si>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</si>
  <si>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</si>
  <si>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</si>
  <si>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</si>
  <si>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</si>
  <si>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</si>
  <si>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</si>
  <si>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</si>
  <si>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</si>
  <si>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</si>
  <si>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</si>
  <si>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</si>
  <si>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</si>
  <si>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</si>
  <si>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</si>
  <si>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</si>
  <si>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</si>
  <si>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</si>
  <si>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</si>
  <si>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</si>
  <si>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</si>
  <si>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</si>
  <si>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</si>
  <si>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</si>
  <si>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</si>
  <si>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</si>
  <si>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</si>
  <si>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</si>
  <si>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</si>
  <si>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</si>
  <si>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</si>
  <si>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</si>
  <si>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</si>
  <si>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</si>
  <si>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</si>
  <si>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</si>
  <si>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</si>
  <si>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</si>
  <si>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</si>
  <si>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</si>
  <si>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</si>
  <si>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</si>
  <si>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</si>
  <si>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</si>
  <si>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</si>
  <si>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</si>
  <si>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</si>
  <si>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</si>
  <si>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</si>
  <si>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</si>
  <si>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</si>
  <si>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</si>
  <si>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</si>
  <si>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</si>
  <si>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</si>
  <si>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</si>
  <si>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</si>
  <si>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</si>
  <si>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</si>
  <si>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</si>
  <si>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</si>
  <si>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</si>
  <si>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</si>
  <si>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</si>
  <si>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</si>
  <si>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</si>
  <si>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</si>
  <si>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</si>
  <si>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</si>
  <si>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</si>
  <si>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</si>
  <si>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</si>
  <si>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</si>
  <si>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</si>
  <si>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</si>
  <si>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</si>
  <si>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</si>
  <si>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</si>
  <si>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</si>
  <si>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</si>
  <si>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</si>
  <si>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</si>
  <si>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</si>
  <si>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</si>
  <si>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</si>
  <si>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</si>
  <si>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</si>
  <si>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</si>
  <si>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</si>
  <si>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</si>
  <si>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</si>
  <si>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</si>
  <si>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</si>
  <si>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</si>
  <si>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</si>
  <si>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</si>
  <si>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</si>
  <si>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</si>
  <si>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</si>
  <si>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</si>
  <si>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</si>
  <si>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</si>
  <si>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</si>
  <si>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</si>
  <si>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</si>
  <si>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</si>
  <si>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</si>
  <si>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</si>
  <si>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</si>
  <si>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</si>
  <si>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</si>
  <si>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</si>
  <si>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</si>
  <si>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</si>
  <si>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</si>
  <si>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</si>
  <si>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</si>
  <si>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</si>
  <si>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</si>
  <si>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</si>
  <si>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</si>
  <si>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</si>
  <si>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</si>
  <si>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</si>
  <si>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</si>
  <si>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</si>
  <si>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</si>
  <si>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</si>
  <si>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</si>
  <si>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</si>
  <si>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</si>
  <si>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</si>
  <si>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</si>
  <si>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</si>
  <si>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</si>
  <si>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</si>
  <si>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</si>
  <si>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</si>
  <si>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</si>
  <si>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</si>
  <si>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</si>
  <si>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</si>
  <si>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</si>
  <si>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</si>
  <si>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</si>
  <si>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</si>
  <si>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</si>
  <si>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</si>
  <si>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</si>
  <si>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</si>
  <si>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</si>
  <si>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</si>
  <si>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</si>
  <si>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</si>
  <si>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</si>
  <si>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</si>
  <si>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</si>
  <si>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</si>
  <si>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</si>
  <si>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</si>
  <si>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</si>
  <si>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</si>
  <si>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</si>
  <si>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</si>
  <si>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</si>
  <si>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</si>
  <si>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</si>
  <si>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</si>
  <si>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</si>
  <si>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</si>
  <si>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</si>
  <si>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</si>
  <si>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</si>
  <si>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</si>
  <si>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</si>
  <si>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</si>
  <si>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</si>
  <si>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</si>
  <si>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</si>
  <si>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</si>
  <si>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</si>
  <si>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</si>
  <si>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</si>
  <si>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</si>
  <si>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</si>
  <si>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</si>
  <si>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</si>
  <si>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</si>
  <si>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</si>
  <si>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</si>
  <si>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</si>
  <si>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</si>
  <si>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</si>
  <si>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</si>
  <si>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</si>
  <si>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</si>
  <si>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</si>
  <si>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</si>
  <si>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</si>
  <si>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</si>
  <si>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</si>
  <si>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</si>
  <si>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</si>
  <si>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</si>
  <si>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</si>
  <si>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</si>
  <si>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</si>
  <si>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</si>
  <si>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</si>
  <si>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</si>
  <si>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</si>
  <si>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</si>
  <si>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</si>
  <si>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</si>
  <si>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</si>
  <si>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</si>
  <si>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</si>
  <si>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</si>
  <si>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</si>
  <si>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</si>
  <si>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</si>
  <si>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</si>
  <si>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</si>
  <si>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</si>
  <si>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</si>
  <si>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</si>
  <si>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</si>
  <si>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</si>
  <si>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</si>
  <si>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</si>
  <si>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</si>
  <si>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</si>
  <si>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</si>
  <si>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</si>
  <si>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</si>
  <si>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</si>
  <si>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</si>
  <si>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</si>
  <si>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</si>
  <si>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</si>
  <si>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</si>
  <si>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</si>
  <si>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</si>
  <si>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</si>
  <si>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</si>
  <si>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</si>
  <si>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</si>
  <si>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</si>
  <si>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</si>
  <si>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</si>
  <si>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</si>
  <si>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</si>
  <si>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</si>
  <si>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</si>
  <si>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</si>
  <si>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</si>
  <si>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</si>
  <si>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</si>
  <si>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</si>
  <si>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</si>
  <si>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</si>
  <si>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</si>
  <si>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</si>
  <si>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</si>
  <si>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</si>
  <si>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</si>
  <si>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</si>
  <si>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</si>
  <si>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</si>
  <si>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</si>
  <si>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</si>
  <si>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</si>
  <si>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</si>
  <si>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</si>
  <si>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</si>
  <si>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</si>
  <si>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</si>
  <si>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</si>
  <si>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</si>
  <si>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</si>
  <si>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</si>
  <si>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</si>
  <si>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</si>
  <si>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</si>
  <si>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</si>
  <si>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</si>
  <si>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</si>
  <si>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</si>
  <si>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</si>
  <si>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</si>
  <si>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</si>
  <si>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</si>
  <si>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</si>
  <si>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</si>
  <si>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</si>
  <si>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</si>
  <si>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</si>
  <si>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</si>
  <si>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</si>
  <si>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</si>
  <si>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</si>
  <si>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</si>
  <si>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</si>
  <si>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</si>
  <si>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</si>
  <si>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</si>
  <si>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</si>
  <si>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</si>
  <si>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</si>
  <si>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</si>
  <si>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</si>
  <si>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</si>
  <si>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</si>
  <si>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</si>
  <si>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</si>
  <si>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</si>
  <si>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</si>
  <si>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</si>
  <si>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</si>
  <si>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</si>
  <si>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</si>
  <si>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</si>
  <si>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</si>
  <si>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</si>
  <si>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</si>
  <si>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</si>
  <si>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</si>
  <si>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</si>
  <si>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</si>
  <si>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</si>
  <si>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</si>
  <si>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</si>
  <si>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</si>
  <si>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</si>
  <si>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</si>
  <si>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</si>
  <si>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</si>
  <si>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</si>
  <si>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</si>
  <si>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</si>
  <si>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</si>
  <si>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</si>
  <si>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</si>
  <si>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</si>
  <si>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</si>
  <si>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</si>
  <si>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</si>
  <si>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</si>
  <si>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</si>
  <si>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</si>
  <si>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</si>
  <si>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</si>
  <si>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</si>
  <si>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</si>
  <si>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</si>
  <si>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</si>
  <si>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</si>
  <si>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</si>
  <si>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</si>
  <si>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</si>
  <si>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</si>
  <si>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</si>
  <si>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</si>
  <si>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</si>
  <si>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</si>
  <si>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</si>
  <si>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</si>
  <si>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</si>
  <si>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</si>
  <si>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</si>
  <si>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</si>
  <si>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</si>
  <si>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</si>
  <si>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</si>
  <si>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</si>
  <si>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</si>
  <si>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</si>
  <si>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</si>
  <si>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</si>
  <si>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</si>
  <si>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</si>
  <si>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</si>
  <si>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</si>
  <si>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</si>
  <si>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</si>
  <si>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</si>
  <si>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</si>
  <si>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</si>
  <si>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</si>
  <si>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</si>
  <si>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</si>
  <si>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</si>
  <si>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</si>
  <si>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</si>
  <si>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</si>
  <si>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</si>
  <si>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</si>
  <si>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</si>
  <si>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</si>
  <si>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</si>
  <si>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</si>
  <si>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</si>
  <si>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</si>
  <si>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</si>
  <si>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</si>
  <si>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</si>
  <si>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</si>
  <si>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</si>
  <si>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</si>
  <si>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</si>
  <si>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</si>
  <si>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</si>
  <si>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</si>
  <si>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</si>
  <si>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</si>
  <si>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</si>
  <si>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</si>
  <si>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</si>
  <si>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</si>
  <si>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</si>
  <si>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</si>
  <si>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</si>
  <si>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</si>
  <si>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</si>
  <si>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</si>
  <si>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</si>
  <si>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</si>
  <si>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</si>
  <si>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</si>
  <si>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</si>
  <si>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</si>
  <si>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</si>
  <si>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</si>
  <si>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</si>
  <si>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</si>
  <si>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</si>
  <si>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</si>
  <si>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</si>
  <si>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</si>
  <si>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</si>
  <si>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</si>
  <si>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</si>
  <si>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</si>
  <si>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</si>
  <si>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</si>
  <si>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</si>
  <si>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</si>
  <si>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</si>
  <si>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</si>
  <si>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</si>
  <si>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</si>
  <si>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</si>
  <si>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</si>
  <si>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</si>
  <si>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</si>
  <si>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</si>
  <si>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</si>
  <si>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</si>
  <si>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</si>
  <si>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</si>
  <si>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</si>
  <si>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</si>
  <si>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</si>
  <si>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</si>
  <si>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</si>
  <si>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</si>
  <si>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</si>
  <si>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</si>
  <si>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</si>
  <si>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</si>
  <si>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</si>
  <si>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</si>
  <si>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</si>
  <si>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</si>
  <si>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</si>
  <si>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</si>
  <si>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</si>
  <si>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</si>
  <si>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</si>
  <si>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</si>
  <si>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</si>
  <si>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</si>
  <si>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</si>
  <si>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</si>
  <si>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</si>
  <si>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</si>
  <si>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</si>
  <si>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</si>
  <si>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</si>
  <si>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</si>
  <si>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</si>
  <si>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</si>
  <si>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</si>
  <si>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</si>
  <si>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</si>
  <si>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</si>
  <si>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</si>
  <si>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</si>
  <si>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</si>
  <si>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</si>
  <si>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</si>
  <si>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</si>
  <si>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</si>
  <si>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</si>
  <si>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</si>
  <si>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</si>
  <si>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</si>
  <si>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</si>
  <si>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</si>
  <si>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</si>
  <si>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</si>
  <si>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</si>
  <si>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</si>
  <si>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</si>
  <si>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</si>
  <si>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</si>
  <si>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</si>
  <si>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</si>
  <si>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</si>
  <si>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</si>
  <si>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</si>
  <si>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</si>
  <si>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</si>
  <si>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</si>
  <si>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</si>
  <si>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</si>
  <si>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</si>
  <si>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</si>
  <si>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</si>
  <si>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</si>
  <si>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</si>
  <si>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</si>
  <si>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</si>
  <si>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</si>
  <si>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</si>
  <si>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</si>
  <si>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</si>
  <si>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</si>
  <si>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</si>
  <si>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</si>
  <si>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</si>
  <si>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</si>
  <si>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</si>
  <si>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</si>
  <si>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</si>
  <si>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</si>
  <si>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</si>
  <si>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</si>
  <si>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</si>
  <si>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</si>
  <si>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</si>
  <si>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</si>
  <si>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</si>
  <si>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</si>
  <si>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</si>
  <si>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</si>
  <si>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</si>
  <si>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</si>
  <si>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</si>
  <si>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</si>
  <si>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</si>
  <si>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</si>
  <si>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</si>
  <si>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</si>
  <si>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</si>
  <si>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</si>
  <si>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</si>
  <si>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</si>
  <si>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</si>
  <si>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</si>
  <si>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</si>
  <si>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</si>
  <si>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</si>
  <si>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</si>
  <si>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</si>
  <si>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</si>
  <si>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</si>
  <si>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</si>
  <si>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</si>
  <si>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</si>
  <si>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</si>
  <si>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</si>
  <si>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</si>
  <si>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</si>
  <si>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</si>
  <si>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</si>
  <si>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</si>
  <si>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</si>
  <si>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</si>
  <si>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</si>
  <si>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</si>
  <si>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</si>
  <si>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</si>
  <si>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</si>
  <si>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</si>
  <si>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</si>
  <si>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</si>
  <si>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</si>
  <si>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</si>
  <si>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</si>
  <si>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</si>
  <si>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</si>
  <si>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</si>
  <si>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</si>
  <si>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</si>
  <si>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</si>
  <si>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</si>
  <si>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</si>
  <si>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</si>
  <si>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</si>
  <si>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</si>
  <si>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</si>
  <si>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</si>
  <si>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</si>
  <si>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</si>
  <si>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</si>
  <si>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</si>
  <si>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</si>
  <si>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</si>
  <si>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</si>
  <si>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</si>
  <si>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</si>
  <si>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</si>
  <si>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</si>
  <si>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</si>
  <si>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</si>
  <si>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</si>
  <si>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</si>
  <si>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</si>
  <si>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</si>
  <si>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</si>
  <si>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</si>
  <si>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</si>
  <si>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</si>
  <si>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</si>
  <si>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</si>
  <si>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</si>
  <si>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</si>
  <si>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</si>
  <si>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</si>
  <si>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</si>
  <si>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</si>
  <si>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</si>
  <si>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</si>
  <si>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</si>
  <si>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</si>
  <si>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</si>
  <si>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</si>
  <si>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</si>
  <si>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</si>
  <si>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</si>
  <si>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</si>
  <si>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</si>
  <si>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</si>
  <si>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</si>
  <si>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</si>
  <si>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</si>
  <si>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</si>
  <si>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</si>
  <si>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</si>
  <si>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</si>
  <si>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</si>
  <si>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</si>
  <si>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</si>
  <si>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</si>
  <si>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</si>
  <si>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</si>
  <si>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</si>
  <si>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</si>
  <si>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</si>
  <si>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</si>
  <si>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</si>
  <si>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</si>
  <si>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</si>
  <si>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</si>
  <si>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</si>
  <si>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</si>
  <si>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</si>
  <si>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</si>
  <si>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</si>
  <si>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</si>
  <si>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</si>
  <si>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</si>
  <si>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</si>
  <si>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</si>
  <si>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</si>
  <si>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</si>
  <si>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</si>
  <si>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</si>
  <si>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</si>
  <si>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</si>
  <si>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</si>
  <si>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</si>
  <si>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</si>
  <si>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</si>
  <si>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</si>
  <si>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</si>
  <si>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</si>
  <si>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</si>
  <si>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</si>
  <si>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</si>
  <si>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</si>
  <si>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</si>
  <si>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</si>
  <si>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</si>
  <si>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</si>
  <si>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</si>
  <si>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</si>
  <si>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</si>
  <si>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</si>
  <si>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</si>
  <si>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</si>
  <si>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</si>
  <si>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</si>
  <si>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</si>
  <si>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</si>
  <si>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</si>
  <si>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</si>
  <si>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</si>
  <si>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</si>
  <si>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</si>
  <si>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</si>
  <si>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</si>
  <si>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</si>
  <si>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</si>
  <si>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</si>
  <si>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</si>
  <si>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</si>
  <si>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</si>
  <si>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</si>
  <si>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</si>
  <si>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</si>
  <si>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</si>
  <si>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</si>
  <si>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</si>
  <si>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</si>
  <si>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</si>
  <si>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</si>
  <si>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</si>
  <si>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</si>
  <si>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</si>
  <si>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</si>
  <si>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</si>
  <si>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</si>
  <si>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</si>
  <si>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</si>
  <si>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</si>
  <si>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</si>
  <si>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</si>
  <si>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</si>
  <si>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</si>
  <si>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</si>
  <si>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</si>
  <si>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</si>
  <si>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</si>
  <si>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</si>
  <si>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</si>
  <si>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</si>
  <si>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</si>
  <si>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</si>
  <si>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</si>
  <si>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</si>
  <si>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</si>
  <si>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</si>
  <si>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</si>
  <si>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</si>
  <si>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</si>
  <si>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</si>
  <si>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</si>
  <si>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</si>
  <si>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</si>
  <si>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</si>
  <si>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</si>
  <si>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</si>
  <si>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</si>
  <si>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</si>
  <si>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</si>
  <si>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</si>
  <si>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</si>
  <si>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</si>
  <si>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</si>
  <si>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</si>
  <si>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</si>
  <si>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</si>
  <si>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</si>
  <si>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</si>
  <si>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</si>
  <si>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</si>
  <si>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</si>
  <si>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</si>
  <si>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</si>
  <si>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</si>
  <si>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</si>
  <si>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</si>
  <si>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</si>
  <si>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</si>
  <si>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</si>
  <si>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</si>
  <si>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</si>
  <si>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</si>
  <si>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</si>
  <si>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</si>
  <si>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</si>
  <si>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</si>
  <si>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</si>
  <si>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</si>
  <si>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</si>
  <si>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</si>
  <si>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</si>
  <si>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</si>
  <si>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</si>
  <si>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</si>
  <si>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</si>
  <si>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</si>
  <si>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</si>
  <si>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</si>
  <si>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</si>
  <si>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</si>
  <si>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</si>
  <si>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</si>
  <si>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</si>
  <si>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</si>
  <si>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</si>
  <si>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</si>
  <si>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</si>
  <si>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</si>
  <si>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</si>
  <si>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</si>
  <si>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</si>
  <si>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</si>
  <si>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</si>
  <si>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</si>
  <si>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</si>
  <si>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</si>
  <si>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</si>
  <si>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</si>
  <si>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</si>
  <si>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</si>
  <si>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</si>
  <si>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</si>
  <si>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</si>
  <si>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</si>
  <si>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</si>
  <si>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</si>
  <si>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</si>
  <si>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</si>
  <si>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</si>
  <si>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</si>
  <si>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</si>
  <si>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</si>
  <si>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</si>
  <si>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</si>
  <si>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</si>
  <si>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</si>
  <si>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</si>
  <si>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</si>
  <si>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</si>
  <si>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</si>
  <si>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</si>
  <si>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</si>
  <si>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</si>
  <si>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</si>
  <si>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</si>
  <si>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</si>
  <si>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</si>
  <si>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</si>
  <si>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</si>
  <si>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</si>
  <si>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</si>
  <si>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</si>
  <si>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</si>
  <si>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</si>
  <si>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</si>
  <si>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</si>
  <si>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</si>
  <si>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</si>
  <si>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</si>
  <si>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</si>
  <si>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</si>
  <si>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</si>
  <si>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</si>
  <si>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</si>
  <si>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</si>
  <si>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</si>
  <si>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</si>
  <si>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</si>
  <si>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</si>
  <si>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</si>
  <si>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</si>
  <si>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</si>
  <si>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</si>
  <si>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</si>
  <si>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</si>
  <si>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</si>
  <si>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</si>
  <si>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</si>
  <si>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</si>
  <si>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</si>
  <si>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</si>
  <si>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</si>
  <si>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</si>
  <si>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</si>
  <si>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</si>
  <si>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</si>
  <si>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</si>
  <si>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</si>
  <si>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</si>
  <si>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</si>
  <si>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</si>
  <si>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</si>
  <si>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</si>
  <si>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</si>
  <si>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</si>
  <si>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</si>
  <si>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</si>
  <si>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</si>
  <si>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</si>
  <si>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</si>
  <si>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</si>
  <si>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</si>
  <si>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</si>
  <si>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</si>
  <si>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</si>
  <si>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</si>
  <si>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</si>
  <si>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</si>
  <si>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</si>
  <si>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</si>
  <si>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</si>
  <si>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</si>
  <si>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</si>
  <si>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</si>
  <si>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</si>
  <si>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</si>
  <si>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</si>
  <si>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</si>
  <si>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</si>
  <si>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</si>
  <si>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</si>
  <si>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</si>
  <si>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</si>
  <si>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</si>
  <si>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</si>
  <si>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</si>
  <si>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</si>
  <si>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</si>
  <si>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</si>
  <si>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</si>
  <si>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</si>
  <si>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</si>
  <si>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</si>
  <si>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</si>
  <si>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</si>
  <si>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</si>
  <si>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</si>
  <si>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</si>
  <si>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</si>
  <si>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</si>
  <si>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</si>
  <si>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</si>
  <si>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</si>
  <si>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</si>
  <si>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</si>
  <si>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</si>
  <si>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</si>
  <si>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</si>
  <si>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</si>
  <si>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</si>
  <si>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</si>
  <si>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</si>
  <si>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</si>
  <si>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</si>
  <si>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</si>
  <si>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</si>
  <si>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</si>
  <si>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</si>
  <si>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</si>
  <si>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</si>
  <si>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</si>
  <si>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</si>
  <si>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</si>
  <si>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</si>
  <si>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</si>
  <si>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</si>
  <si>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</si>
  <si>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</si>
  <si>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</si>
  <si>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</si>
  <si>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</si>
  <si>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</si>
  <si>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</si>
  <si>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</si>
  <si>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</si>
  <si>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</si>
  <si>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</si>
  <si>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</si>
  <si>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</si>
  <si>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</si>
  <si>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</si>
  <si>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</si>
  <si>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</si>
  <si>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</si>
  <si>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</si>
  <si>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</si>
  <si>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</si>
  <si>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</si>
  <si>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</si>
  <si>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</si>
  <si>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</si>
  <si>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</si>
  <si>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</si>
  <si>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</si>
  <si>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</si>
  <si>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</si>
  <si>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</si>
  <si>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</si>
  <si>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</si>
  <si>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</si>
  <si>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</si>
  <si>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</si>
  <si>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</si>
  <si>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</si>
  <si>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</si>
  <si>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</si>
  <si>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</si>
  <si>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</si>
  <si>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</si>
  <si>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</si>
  <si>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</si>
  <si>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</si>
  <si>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</si>
  <si>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</si>
  <si>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</si>
  <si>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</si>
  <si>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</si>
  <si>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</si>
  <si>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</si>
  <si>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</si>
  <si>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</si>
  <si>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</si>
  <si>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</si>
  <si>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</si>
  <si>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</si>
  <si>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</si>
  <si>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</si>
  <si>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</si>
  <si>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</si>
  <si>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</si>
  <si>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</si>
  <si>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</si>
  <si>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</si>
  <si>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</si>
  <si>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</si>
  <si>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</si>
  <si>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</si>
  <si>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</si>
  <si>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</si>
  <si>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</si>
  <si>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</si>
  <si>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</si>
  <si>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</si>
  <si>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</si>
  <si>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</si>
  <si>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</si>
  <si>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</si>
  <si>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</si>
  <si>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</si>
  <si>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</si>
  <si>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</si>
  <si>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</si>
  <si>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</si>
  <si>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</si>
  <si>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</si>
  <si>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</si>
  <si>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</si>
  <si>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</si>
  <si>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</si>
  <si>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</si>
  <si>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</si>
  <si>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</si>
  <si>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</si>
  <si>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</si>
  <si>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</si>
  <si>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</si>
  <si>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</si>
  <si>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</si>
  <si>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</si>
  <si>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</si>
  <si>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</si>
  <si>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</si>
  <si>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</si>
  <si>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</si>
  <si>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</si>
  <si>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</si>
  <si>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</si>
  <si>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</si>
  <si>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</si>
  <si>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</si>
  <si>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</si>
  <si>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</si>
  <si>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</si>
  <si>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</si>
  <si>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</si>
  <si>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</si>
  <si>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</si>
  <si>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</si>
  <si>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</si>
  <si>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</si>
  <si>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</si>
  <si>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</si>
  <si>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</si>
  <si>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</si>
  <si>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</si>
  <si>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</si>
  <si>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</si>
  <si>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</si>
  <si>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</si>
  <si>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</si>
  <si>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</si>
  <si>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</si>
  <si>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</si>
  <si>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</si>
  <si>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</si>
  <si>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</si>
  <si>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</si>
  <si>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</si>
  <si>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</si>
  <si>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</si>
  <si>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</si>
  <si>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</si>
  <si>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</si>
  <si>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</si>
  <si>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</si>
  <si>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</si>
  <si>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</si>
  <si>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</si>
  <si>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</si>
  <si>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</si>
  <si>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</si>
  <si>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</si>
  <si>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</si>
  <si>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</si>
  <si>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</si>
  <si>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</si>
  <si>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</si>
  <si>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</si>
  <si>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</si>
  <si>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</si>
  <si>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</si>
  <si>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</si>
  <si>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</si>
  <si>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</si>
  <si>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</si>
  <si>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</si>
  <si>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</si>
  <si>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</si>
  <si>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</si>
  <si>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</si>
  <si>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</si>
  <si>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</si>
  <si>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</si>
  <si>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</si>
  <si>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</si>
  <si>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</si>
  <si>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</si>
  <si>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</si>
  <si>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</si>
  <si>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</si>
  <si>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</si>
  <si>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</si>
  <si>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</si>
  <si>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</si>
  <si>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</si>
  <si>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</si>
  <si>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</si>
  <si>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</si>
  <si>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</si>
  <si>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</si>
  <si>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</si>
  <si>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</si>
  <si>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</si>
  <si>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</si>
  <si>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</si>
  <si>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</si>
  <si>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</si>
  <si>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</si>
  <si>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</si>
  <si>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</si>
  <si>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</si>
  <si>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</si>
  <si>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</si>
  <si>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</si>
  <si>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</si>
  <si>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</si>
  <si>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</si>
  <si>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</si>
  <si>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</si>
  <si>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</si>
  <si>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</si>
  <si>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</si>
  <si>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</si>
  <si>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</si>
  <si>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</si>
  <si>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</si>
  <si>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</si>
  <si>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</si>
  <si>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</si>
  <si>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</si>
  <si>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</si>
  <si>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</si>
  <si>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</si>
  <si>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</si>
  <si>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</si>
  <si>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</si>
  <si>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</si>
  <si>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</si>
  <si>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</si>
  <si>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</si>
  <si>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</si>
  <si>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</si>
  <si>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</si>
  <si>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</si>
  <si>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</si>
  <si>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</si>
  <si>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</si>
  <si>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</si>
  <si>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</si>
  <si>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</si>
  <si>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</si>
  <si>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</si>
  <si>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</si>
  <si>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</si>
  <si>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</si>
  <si>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</si>
  <si>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</si>
  <si>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</si>
  <si>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</si>
  <si>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</si>
  <si>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</si>
  <si>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</si>
  <si>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</si>
  <si>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</si>
  <si>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</si>
  <si>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</si>
  <si>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</si>
  <si>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</si>
  <si>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</si>
  <si>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</si>
  <si>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</si>
  <si>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</si>
  <si>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</si>
  <si>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</si>
  <si>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</si>
  <si>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</si>
  <si>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</si>
  <si>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</si>
  <si>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</si>
  <si>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</si>
  <si>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</si>
  <si>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</si>
  <si>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</si>
  <si>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</si>
  <si>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</si>
  <si>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</si>
  <si>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</si>
  <si>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</si>
  <si>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</si>
  <si>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</si>
  <si>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</si>
  <si>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</si>
  <si>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</si>
  <si>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</si>
  <si>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</si>
  <si>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</si>
  <si>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</si>
  <si>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</si>
  <si>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</si>
  <si>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</si>
  <si>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</si>
  <si>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</si>
  <si>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</si>
  <si>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</si>
  <si>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</si>
  <si>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</si>
  <si>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</si>
  <si>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</si>
  <si>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</si>
  <si>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</si>
  <si>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</si>
  <si>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</si>
  <si>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</si>
  <si>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</si>
  <si>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</si>
  <si>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</si>
  <si>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</si>
  <si>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</si>
  <si>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</si>
  <si>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</si>
  <si>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</si>
  <si>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</si>
  <si>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</si>
  <si>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</si>
  <si>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</si>
  <si>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</si>
  <si>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</si>
  <si>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</si>
  <si>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</si>
  <si>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</si>
  <si>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</si>
  <si>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</si>
  <si>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</si>
  <si>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</si>
  <si>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</si>
  <si>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</si>
  <si>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</si>
  <si>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</si>
  <si>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</si>
  <si>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</si>
  <si>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</si>
  <si>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</si>
  <si>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</si>
  <si>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</si>
  <si>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</si>
  <si>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</si>
  <si>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</si>
  <si>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</si>
  <si>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</si>
  <si>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</si>
  <si>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</si>
  <si>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</si>
  <si>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</si>
  <si>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</si>
  <si>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</si>
  <si>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</si>
  <si>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</si>
  <si>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</si>
  <si>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</si>
  <si>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</si>
  <si>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</si>
  <si>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</si>
  <si>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</si>
  <si>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</si>
  <si>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</si>
  <si>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</si>
  <si>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</si>
  <si>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</si>
  <si>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</si>
  <si>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</si>
  <si>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</si>
  <si>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</si>
  <si>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</si>
  <si>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</si>
  <si>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</si>
  <si>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</si>
  <si>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</si>
  <si>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</si>
  <si>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</si>
  <si>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</si>
  <si>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</si>
  <si>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</si>
  <si>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</si>
  <si>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</si>
  <si>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</si>
  <si>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</si>
  <si>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</si>
  <si>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</si>
  <si>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</si>
  <si>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</si>
  <si>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</si>
  <si>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</si>
  <si>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</si>
  <si>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</si>
  <si>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</si>
  <si>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</si>
  <si>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</si>
  <si>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</si>
  <si>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</si>
  <si>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</si>
  <si>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</si>
  <si>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</si>
  <si>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</si>
  <si>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</si>
  <si>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</si>
  <si>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</si>
  <si>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</si>
  <si>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</si>
  <si>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</si>
  <si>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</si>
  <si>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</si>
  <si>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</si>
  <si>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</si>
  <si>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</si>
  <si>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</si>
  <si>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</si>
  <si>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</si>
  <si>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</si>
  <si>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</si>
  <si>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</si>
  <si>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</si>
  <si>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</si>
  <si>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</si>
  <si>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</si>
  <si>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</si>
  <si>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</si>
  <si>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</si>
  <si>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</si>
  <si>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</si>
  <si>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</si>
  <si>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</si>
  <si>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</si>
  <si>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</si>
  <si>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</si>
  <si>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</si>
  <si>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</si>
  <si>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</si>
  <si>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</si>
  <si>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</si>
  <si>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</si>
  <si>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</si>
  <si>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</si>
  <si>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</si>
  <si>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</si>
  <si>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</si>
  <si>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</si>
  <si>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</si>
  <si>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</si>
  <si>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</si>
  <si>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</si>
  <si>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</si>
  <si>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</si>
  <si>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</si>
  <si>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</si>
  <si>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</si>
  <si>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</si>
  <si>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</si>
  <si>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</si>
  <si>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</si>
  <si>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</si>
  <si>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</si>
  <si>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</si>
  <si>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</si>
  <si>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</si>
  <si>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</si>
  <si>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</si>
  <si>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</si>
  <si>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</si>
  <si>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</si>
  <si>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</si>
  <si>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</si>
  <si>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</si>
  <si>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</si>
  <si>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</si>
  <si>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</si>
  <si>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</si>
  <si>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</si>
  <si>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</si>
  <si>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</si>
  <si>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</si>
  <si>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</si>
  <si>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</si>
  <si>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</si>
  <si>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</si>
  <si>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</si>
  <si>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</si>
  <si>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</si>
  <si>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</si>
  <si>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</si>
  <si>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</si>
  <si>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</si>
  <si>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</si>
  <si>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</si>
  <si>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</si>
  <si>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</si>
  <si>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</si>
  <si>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</si>
  <si>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</si>
  <si>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</si>
  <si>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</si>
  <si>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</si>
  <si>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</si>
  <si>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</si>
  <si>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</si>
  <si>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</si>
  <si>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</si>
  <si>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</si>
  <si>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</si>
  <si>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</si>
  <si>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</si>
  <si>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</si>
  <si>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</si>
  <si>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</si>
  <si>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</si>
  <si>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</si>
  <si>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</si>
  <si>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</si>
  <si>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</si>
  <si>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</si>
  <si>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</si>
  <si>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</si>
  <si>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</si>
  <si>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</si>
  <si>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</si>
  <si>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</si>
  <si>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</si>
  <si>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</si>
  <si>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</si>
  <si>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</si>
  <si>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</si>
  <si>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</si>
  <si>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</si>
  <si>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</si>
  <si>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</si>
  <si>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</si>
  <si>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</si>
  <si>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</si>
  <si>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</si>
  <si>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</si>
  <si>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</si>
  <si>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</si>
  <si>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</si>
  <si>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</si>
  <si>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</si>
  <si>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</si>
  <si>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</si>
  <si>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</si>
  <si>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</si>
  <si>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</si>
  <si>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</si>
  <si>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</si>
  <si>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</si>
  <si>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</si>
  <si>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</si>
  <si>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</si>
  <si>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</si>
  <si>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</si>
  <si>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</si>
  <si>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</si>
  <si>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</si>
  <si>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</si>
  <si>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</si>
  <si>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</si>
  <si>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</si>
  <si>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</si>
  <si>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</si>
  <si>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</si>
  <si>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</si>
  <si>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</si>
  <si>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</si>
  <si>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</si>
  <si>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</si>
  <si>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</si>
  <si>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</si>
  <si>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</si>
  <si>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</si>
  <si>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</si>
  <si>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</si>
  <si>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</si>
  <si>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</si>
  <si>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</si>
  <si>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</si>
  <si>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</si>
  <si>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</si>
  <si>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</si>
  <si>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</si>
  <si>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</si>
  <si>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</si>
  <si>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</si>
  <si>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</si>
  <si>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</si>
  <si>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</si>
  <si>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</si>
  <si>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</si>
  <si>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</si>
  <si>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</si>
  <si>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</si>
  <si>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</si>
  <si>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</si>
  <si>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</si>
  <si>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</si>
  <si>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</si>
  <si>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</si>
  <si>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</si>
  <si>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</si>
  <si>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</si>
  <si>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</si>
  <si>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</si>
  <si>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</si>
  <si>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</si>
  <si>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</si>
  <si>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</si>
  <si>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</si>
  <si>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</si>
  <si>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</si>
  <si>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</si>
  <si>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</si>
  <si>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</si>
  <si>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</si>
  <si>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</si>
  <si>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</si>
  <si>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</si>
  <si>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</si>
  <si>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</si>
  <si>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</si>
  <si>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</si>
  <si>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</si>
  <si>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</si>
  <si>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</si>
  <si>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</si>
  <si>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</si>
  <si>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</si>
  <si>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</si>
  <si>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</si>
  <si>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</si>
  <si>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</si>
  <si>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</si>
  <si>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</si>
  <si>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</si>
  <si>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</si>
  <si>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</si>
  <si>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</si>
  <si>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</si>
  <si>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</si>
  <si>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</si>
  <si>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</si>
  <si>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</si>
  <si>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</si>
  <si>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</si>
  <si>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</si>
  <si>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</si>
  <si>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</si>
  <si>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</si>
  <si>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</si>
  <si>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</si>
  <si>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</si>
  <si>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</si>
  <si>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</si>
  <si>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</si>
  <si>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</si>
  <si>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</si>
  <si>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</si>
  <si>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</si>
  <si>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</si>
  <si>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</si>
  <si>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</si>
  <si>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</si>
  <si>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</si>
  <si>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</si>
  <si>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</si>
  <si>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</si>
  <si>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</si>
  <si>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</si>
  <si>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</si>
  <si>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</si>
  <si>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</si>
  <si>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</si>
  <si>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</si>
  <si>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</si>
  <si>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</si>
  <si>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</si>
  <si>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</si>
  <si>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</si>
  <si>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</si>
  <si>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</si>
  <si>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</si>
  <si>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</si>
  <si>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</si>
  <si>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</si>
  <si>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</si>
  <si>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</si>
  <si>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</si>
  <si>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</si>
  <si>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</si>
  <si>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</si>
  <si>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</si>
  <si>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</si>
  <si>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</si>
  <si>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</si>
  <si>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</si>
  <si>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</si>
  <si>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</si>
  <si>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</si>
  <si>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</si>
  <si>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</si>
  <si>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</si>
  <si>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</si>
  <si>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</si>
  <si>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</si>
  <si>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</si>
  <si>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</si>
  <si>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</si>
  <si>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</si>
  <si>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</si>
  <si>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</si>
  <si>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</si>
  <si>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</si>
  <si>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</si>
  <si>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</si>
  <si>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</si>
  <si>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</si>
  <si>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</si>
  <si>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</si>
  <si>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</si>
  <si>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</si>
  <si>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</si>
  <si>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</si>
  <si>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</si>
  <si>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</si>
  <si>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</si>
  <si>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</si>
  <si>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</si>
  <si>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</si>
  <si>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</si>
  <si>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</si>
  <si>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</si>
  <si>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</si>
  <si>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</si>
  <si>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</si>
  <si>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</si>
  <si>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</si>
  <si>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</si>
  <si>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</si>
  <si>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</si>
  <si>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</si>
  <si>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</si>
  <si>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</si>
  <si>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</si>
  <si>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</si>
  <si>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</si>
  <si>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</si>
  <si>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</si>
  <si>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</si>
  <si>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</si>
  <si>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</si>
  <si>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</si>
  <si>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</si>
  <si>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</si>
  <si>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</si>
  <si>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</si>
  <si>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</si>
  <si>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</si>
  <si>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</si>
  <si>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</si>
  <si>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</si>
  <si>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</si>
  <si>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</si>
  <si>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</si>
  <si>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</si>
  <si>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</si>
  <si>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</si>
  <si>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</si>
  <si>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</si>
  <si>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</si>
  <si>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</si>
  <si>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</si>
  <si>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</si>
  <si>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</si>
  <si>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</si>
  <si>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</si>
  <si>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</si>
  <si>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</si>
  <si>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</si>
  <si>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</si>
  <si>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</si>
  <si>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</si>
  <si>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</si>
  <si>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</si>
  <si>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</si>
  <si>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</si>
  <si>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</si>
  <si>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</si>
  <si>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</si>
  <si>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</si>
  <si>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</si>
  <si>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</si>
  <si>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</si>
  <si>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</si>
  <si>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</si>
  <si>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</si>
  <si>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</si>
  <si>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</si>
  <si>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</si>
  <si>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</si>
  <si>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</si>
  <si>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</si>
  <si>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</si>
  <si>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</si>
  <si>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</si>
  <si>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</si>
  <si>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</si>
  <si>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</si>
  <si>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</si>
  <si>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</si>
  <si>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</si>
  <si>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</si>
  <si>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</si>
  <si>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</si>
  <si>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</si>
  <si>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</si>
  <si>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</si>
  <si>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</si>
  <si>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</si>
  <si>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</si>
  <si>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</si>
  <si>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</si>
  <si>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</si>
  <si>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</si>
  <si>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</si>
  <si>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</si>
  <si>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</si>
  <si>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</si>
  <si>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</si>
  <si>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</si>
  <si>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</si>
  <si>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</si>
  <si>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</si>
  <si>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</si>
  <si>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</si>
  <si>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</si>
  <si>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</si>
  <si>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</si>
  <si>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</si>
  <si>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</si>
  <si>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</si>
  <si>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</si>
  <si>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</si>
  <si>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</si>
  <si>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</si>
  <si>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</si>
  <si>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</si>
  <si>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</si>
  <si>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</si>
  <si>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</si>
  <si>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</si>
  <si>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</si>
  <si>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</si>
  <si>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</si>
  <si>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</si>
  <si>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</si>
  <si>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</si>
  <si>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</si>
  <si>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</si>
  <si>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</si>
  <si>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</si>
  <si>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</si>
  <si>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</si>
  <si>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</si>
  <si>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</si>
  <si>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</si>
  <si>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</si>
  <si>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</si>
  <si>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</si>
  <si>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</si>
  <si>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</si>
  <si>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</si>
  <si>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</si>
  <si>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</si>
  <si>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</si>
  <si>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</si>
  <si>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</si>
  <si>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</si>
  <si>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</si>
  <si>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</si>
  <si>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</si>
  <si>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</si>
  <si>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</si>
  <si>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</si>
  <si>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</si>
  <si>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</si>
  <si>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</si>
  <si>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</si>
  <si>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</si>
  <si>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</si>
  <si>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</si>
  <si>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</si>
  <si>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</si>
  <si>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</si>
  <si>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</si>
  <si>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</si>
  <si>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</si>
  <si>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</si>
  <si>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</si>
  <si>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</si>
  <si>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</si>
  <si>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</si>
  <si>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</si>
  <si>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</si>
  <si>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</si>
  <si>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</si>
  <si>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</si>
  <si>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</si>
  <si>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</si>
  <si>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</si>
  <si>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</si>
  <si>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</si>
  <si>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</si>
  <si>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</si>
  <si>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</si>
  <si>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</si>
  <si>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</si>
  <si>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</si>
  <si>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</si>
  <si>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</si>
  <si>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</si>
  <si>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</si>
  <si>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</si>
  <si>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</si>
  <si>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</si>
  <si>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</si>
  <si>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</si>
  <si>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</si>
  <si>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</si>
  <si>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</si>
  <si>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</si>
  <si>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</si>
  <si>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</si>
  <si>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</si>
  <si>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</si>
  <si>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</si>
  <si>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</si>
  <si>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</si>
  <si>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</si>
  <si>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</si>
  <si>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</si>
  <si>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</si>
  <si>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</si>
  <si>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</si>
  <si>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</si>
  <si>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</si>
  <si>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</si>
  <si>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</si>
  <si>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</si>
  <si>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</si>
  <si>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</si>
  <si>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</si>
  <si>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</si>
  <si>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</si>
  <si>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</si>
  <si>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</si>
  <si>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</si>
  <si>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</si>
  <si>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</si>
  <si>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</si>
  <si>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</si>
  <si>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</si>
  <si>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</si>
  <si>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</si>
  <si>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</si>
  <si>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</si>
  <si>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</si>
  <si>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</si>
  <si>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</si>
  <si>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</si>
  <si>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</si>
  <si>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</si>
  <si>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</si>
  <si>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</si>
  <si>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</si>
  <si>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</si>
  <si>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</si>
  <si>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</si>
  <si>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</si>
  <si>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</si>
  <si>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</si>
  <si>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</si>
  <si>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</si>
  <si>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</si>
  <si>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</si>
  <si>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</si>
  <si>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</si>
  <si>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</si>
  <si>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</si>
  <si>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</si>
  <si>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</si>
  <si>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</si>
  <si>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</si>
  <si>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</si>
  <si>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</si>
  <si>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</si>
  <si>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</si>
  <si>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</si>
  <si>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</si>
  <si>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</si>
  <si>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</si>
  <si>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</si>
  <si>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</si>
  <si>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</si>
  <si>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</si>
  <si>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</si>
  <si>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</si>
  <si>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</si>
  <si>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</si>
  <si>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</si>
  <si>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</si>
  <si>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</si>
  <si>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</si>
  <si>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</si>
  <si>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</si>
  <si>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</si>
  <si>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</si>
  <si>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</si>
  <si>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</si>
  <si>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</si>
  <si>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</si>
  <si>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</si>
  <si>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</si>
  <si>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</si>
  <si>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</si>
  <si>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</si>
  <si>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</si>
  <si>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</si>
  <si>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</si>
  <si>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</si>
  <si>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</si>
  <si>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</si>
  <si>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</si>
  <si>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</si>
  <si>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</si>
  <si>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</si>
  <si>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</si>
  <si>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</si>
  <si>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</si>
  <si>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</si>
  <si>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</si>
  <si>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</si>
  <si>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</si>
  <si>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</si>
  <si>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</si>
  <si>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</si>
  <si>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</si>
  <si>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</si>
  <si>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</si>
  <si>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</si>
  <si>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</si>
  <si>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</si>
  <si>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</si>
  <si>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</si>
  <si>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</si>
  <si>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</si>
  <si>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</si>
  <si>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</si>
  <si>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</si>
  <si>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</si>
  <si>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</si>
  <si>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</si>
  <si>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</si>
  <si>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</si>
  <si>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</si>
  <si>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</si>
  <si>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</si>
  <si>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</si>
  <si>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</si>
  <si>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</si>
  <si>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</si>
  <si>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</si>
  <si>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</si>
  <si>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</si>
  <si>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</si>
  <si>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</si>
  <si>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</si>
  <si>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</si>
  <si>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</si>
  <si>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</si>
  <si>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</si>
  <si>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</si>
  <si>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</si>
  <si>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</si>
  <si>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</si>
  <si>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</si>
  <si>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</si>
  <si>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</si>
  <si>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</si>
  <si>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</si>
  <si>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</si>
  <si>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</si>
  <si>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</si>
  <si>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</si>
  <si>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</si>
  <si>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</si>
  <si>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</si>
  <si>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</si>
  <si>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</si>
  <si>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</si>
  <si>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</si>
  <si>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</si>
  <si>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</si>
  <si>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</si>
  <si>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</si>
  <si>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</si>
  <si>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</si>
  <si>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</si>
  <si>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</si>
  <si>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</si>
  <si>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</si>
  <si>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</si>
  <si>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</si>
  <si>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</si>
  <si>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</si>
  <si>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</si>
  <si>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</si>
  <si>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</si>
  <si>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</si>
  <si>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</si>
  <si>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</si>
  <si>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</si>
  <si>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</si>
  <si>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</si>
  <si>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</si>
  <si>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</si>
  <si>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</si>
  <si>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</si>
  <si>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</si>
  <si>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</si>
  <si>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</si>
  <si>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</si>
  <si>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</si>
  <si>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</si>
  <si>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</si>
  <si>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</si>
  <si>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</si>
  <si>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</si>
  <si>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</si>
  <si>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</si>
  <si>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</si>
  <si>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</si>
  <si>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</si>
  <si>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</si>
  <si>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</si>
  <si>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</si>
  <si>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</si>
  <si>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</si>
  <si>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</si>
  <si>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</si>
  <si>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</si>
  <si>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</si>
  <si>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</si>
  <si>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</si>
  <si>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</si>
  <si>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</si>
  <si>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</si>
  <si>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</si>
  <si>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</si>
  <si>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</si>
  <si>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</si>
  <si>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</si>
  <si>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</si>
  <si>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</si>
  <si>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</si>
  <si>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</si>
  <si>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</si>
  <si>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</si>
  <si>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</si>
  <si>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</si>
  <si>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</si>
  <si>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</si>
  <si>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</si>
  <si>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</si>
  <si>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</si>
  <si>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</si>
  <si>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</si>
  <si>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</si>
  <si>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</si>
  <si>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</si>
  <si>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</si>
  <si>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</si>
  <si>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</si>
  <si>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</si>
  <si>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</si>
  <si>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</si>
  <si>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</si>
  <si>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</si>
  <si>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</si>
  <si>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</si>
  <si>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</si>
  <si>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</si>
  <si>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</si>
  <si>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</si>
  <si>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</si>
  <si>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</si>
  <si>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</si>
  <si>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</si>
  <si>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</si>
  <si>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</si>
  <si>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</si>
  <si>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</si>
  <si>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</si>
  <si>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</si>
  <si>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</si>
  <si>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</si>
  <si>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</si>
  <si>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</si>
  <si>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</si>
  <si>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</si>
  <si>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</si>
  <si>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</si>
  <si>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</si>
  <si>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</si>
  <si>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</si>
  <si>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</si>
  <si>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</si>
  <si>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</si>
  <si>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</si>
  <si>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</si>
  <si>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</si>
  <si>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</si>
  <si>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</si>
  <si>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</si>
  <si>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</si>
  <si>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</si>
  <si>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</si>
  <si>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</si>
  <si>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</si>
  <si>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</si>
  <si>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</si>
  <si>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</si>
  <si>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</si>
  <si>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</si>
  <si>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</si>
  <si>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</si>
  <si>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</si>
  <si>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</si>
  <si>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</si>
  <si>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</si>
  <si>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</si>
  <si>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</si>
  <si>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</si>
  <si>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</si>
  <si>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</si>
  <si>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</si>
  <si>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</si>
  <si>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</si>
  <si>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</si>
  <si>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</si>
  <si>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</si>
  <si>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</si>
  <si>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</si>
  <si>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</si>
  <si>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</si>
  <si>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</si>
  <si>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</si>
  <si>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</si>
  <si>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</si>
  <si>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</si>
  <si>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</si>
  <si>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</si>
  <si>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</si>
  <si>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</si>
  <si>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</si>
  <si>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</si>
  <si>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</si>
  <si>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</si>
  <si>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</si>
  <si>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</si>
  <si>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</si>
  <si>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</si>
  <si>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</si>
  <si>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</si>
  <si>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</si>
  <si>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</si>
  <si>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</si>
  <si>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</si>
  <si>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</si>
  <si>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</si>
  <si>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</si>
  <si>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</si>
  <si>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</si>
  <si>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</si>
  <si>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</si>
  <si>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</si>
  <si>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</si>
  <si>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</si>
  <si>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</si>
  <si>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</si>
  <si>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</si>
  <si>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</si>
  <si>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</si>
  <si>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</si>
  <si>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</si>
  <si>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</si>
  <si>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</si>
  <si>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</si>
  <si>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</si>
  <si>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</si>
  <si>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</si>
  <si>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</si>
  <si>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</si>
  <si>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</si>
  <si>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</si>
  <si>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</si>
  <si>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</si>
  <si>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</si>
  <si>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</si>
  <si>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</si>
  <si>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</si>
  <si>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</si>
  <si>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</si>
  <si>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</si>
  <si>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</si>
  <si>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</si>
  <si>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</si>
  <si>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</si>
  <si>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</si>
  <si>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</si>
  <si>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</si>
  <si>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</si>
  <si>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</si>
  <si>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</si>
  <si>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</si>
  <si>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</si>
  <si>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</si>
  <si>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</si>
  <si>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</si>
  <si>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</si>
  <si>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</si>
  <si>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</si>
  <si>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</si>
  <si>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</si>
  <si>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</si>
  <si>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</si>
  <si>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</si>
  <si>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</si>
  <si>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</si>
  <si>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</si>
  <si>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</si>
  <si>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</si>
  <si>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</si>
  <si>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</si>
  <si>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</si>
  <si>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</si>
  <si>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</si>
  <si>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</si>
  <si>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</si>
  <si>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</si>
  <si>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</si>
  <si>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</si>
  <si>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</si>
  <si>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</si>
  <si>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</si>
  <si>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</si>
  <si>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</si>
  <si>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</si>
  <si>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</si>
  <si>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</si>
  <si>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</si>
  <si>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</si>
  <si>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</si>
  <si>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</si>
  <si>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</si>
  <si>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</si>
  <si>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</si>
  <si>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</si>
  <si>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</si>
  <si>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</si>
  <si>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</si>
  <si>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</si>
  <si>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</si>
  <si>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</si>
  <si>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</si>
  <si>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</si>
  <si>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</si>
  <si>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</si>
  <si>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</si>
  <si>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</si>
  <si>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</si>
  <si>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</si>
  <si>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</si>
  <si>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</si>
  <si>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</si>
  <si>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</si>
  <si>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</si>
  <si>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</si>
  <si>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</si>
  <si>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</si>
  <si>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</si>
  <si>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</si>
  <si>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</si>
  <si>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</si>
  <si>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</si>
  <si>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</si>
  <si>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</si>
  <si>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</si>
  <si>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</si>
  <si>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</si>
  <si>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</si>
  <si>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</si>
  <si>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</si>
  <si>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</si>
  <si>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</si>
  <si>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</si>
  <si>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</si>
  <si>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</si>
  <si>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</si>
  <si>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</si>
  <si>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</si>
  <si>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</si>
  <si>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</si>
  <si>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</si>
  <si>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</si>
  <si>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</si>
  <si>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</si>
  <si>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</si>
  <si>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</si>
  <si>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</si>
  <si>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</si>
  <si>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</si>
  <si>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</si>
  <si>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</si>
  <si>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</si>
  <si>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</si>
  <si>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</si>
  <si>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</si>
  <si>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</si>
  <si>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</si>
  <si>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</si>
  <si>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</si>
  <si>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</si>
  <si>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</si>
  <si>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</si>
  <si>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</si>
  <si>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</si>
  <si>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</si>
  <si>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</si>
  <si>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</si>
  <si>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</si>
  <si>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</si>
  <si>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</si>
  <si>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</si>
  <si>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</si>
  <si>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</si>
  <si>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</si>
  <si>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</si>
  <si>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</si>
  <si>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</si>
  <si>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</si>
  <si>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</si>
  <si>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</si>
  <si>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</si>
  <si>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</si>
  <si>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</si>
  <si>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</si>
  <si>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</si>
  <si>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</si>
  <si>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</si>
  <si>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</si>
  <si>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</si>
  <si>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</si>
  <si>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</si>
  <si>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</si>
  <si>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</si>
  <si>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</si>
  <si>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</si>
  <si>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</si>
  <si>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</si>
  <si>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</si>
  <si>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</si>
  <si>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</si>
  <si>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</si>
  <si>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</si>
  <si>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</si>
  <si>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</si>
  <si>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</si>
  <si>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</si>
  <si>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</si>
  <si>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</si>
  <si>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</si>
  <si>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</si>
  <si>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</si>
  <si>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</si>
  <si>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</si>
  <si>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</si>
  <si>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</si>
  <si>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</si>
  <si>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</si>
  <si>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</si>
  <si>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</si>
  <si>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</si>
  <si>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</si>
  <si>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</si>
  <si>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</si>
  <si>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</si>
  <si>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</si>
  <si>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</si>
  <si>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</si>
  <si>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</si>
  <si>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</si>
  <si>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</si>
  <si>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</si>
  <si>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</si>
  <si>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</si>
  <si>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</si>
  <si>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</si>
  <si>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</si>
  <si>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</si>
  <si>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</si>
  <si>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</si>
  <si>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</si>
  <si>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</si>
  <si>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</si>
  <si>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</si>
  <si>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</si>
  <si>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</si>
  <si>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</si>
  <si>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</si>
  <si>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</si>
  <si>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</si>
  <si>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</si>
  <si>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</si>
  <si>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</si>
  <si>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</si>
  <si>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</si>
  <si>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</si>
  <si>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</si>
  <si>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</si>
  <si>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</si>
  <si>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</si>
  <si>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</si>
  <si>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</si>
  <si>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</si>
  <si>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</si>
  <si>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</si>
  <si>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</si>
  <si>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</si>
  <si>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</si>
  <si>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</si>
  <si>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</si>
  <si>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</si>
  <si>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</si>
  <si>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</si>
  <si>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</si>
  <si>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</si>
  <si>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</si>
  <si>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</si>
  <si>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</si>
  <si>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</si>
  <si>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</si>
  <si>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</si>
  <si>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</si>
  <si>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</si>
  <si>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</si>
  <si>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</si>
  <si>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</si>
  <si>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</si>
  <si>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</si>
  <si>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</si>
  <si>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</si>
  <si>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</si>
  <si>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</si>
  <si>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</si>
  <si>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</si>
  <si>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</si>
  <si>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</si>
  <si>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</si>
  <si>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</si>
  <si>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</si>
  <si>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</si>
  <si>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</si>
  <si>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</si>
  <si>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</si>
  <si>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</si>
  <si>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</si>
  <si>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</si>
  <si>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</si>
  <si>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</si>
  <si>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</si>
  <si>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</si>
  <si>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</si>
  <si>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</si>
  <si>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</si>
  <si>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</si>
  <si>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</si>
  <si>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</si>
  <si>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</si>
  <si>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</si>
  <si>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</si>
  <si>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</si>
  <si>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</si>
  <si>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</si>
  <si>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</si>
  <si>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</si>
  <si>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</si>
  <si>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</si>
  <si>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</si>
  <si>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</si>
  <si>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</si>
  <si>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</si>
  <si>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</si>
  <si>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</si>
  <si>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</si>
  <si>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</si>
  <si>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</si>
  <si>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</si>
  <si>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</si>
  <si>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</si>
  <si>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</si>
  <si>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</si>
  <si>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</si>
  <si>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</si>
  <si>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</si>
  <si>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</si>
  <si>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</si>
  <si>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</si>
  <si>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</si>
  <si>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</si>
  <si>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</si>
  <si>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</si>
  <si>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</si>
  <si>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</si>
  <si>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</si>
  <si>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</si>
  <si>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</si>
  <si>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</si>
  <si>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</si>
  <si>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</si>
  <si>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</si>
  <si>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</si>
  <si>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</si>
  <si>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</si>
  <si>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</si>
  <si>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</si>
  <si>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</si>
  <si>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</si>
  <si>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</si>
  <si>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</si>
  <si>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</si>
  <si>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</si>
  <si>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</si>
  <si>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</si>
  <si>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</si>
  <si>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</si>
  <si>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</si>
  <si>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</si>
  <si>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</si>
  <si>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</si>
  <si>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</si>
  <si>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</si>
  <si>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</si>
  <si>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</si>
  <si>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</si>
  <si>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</si>
  <si>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</si>
  <si>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</si>
  <si>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</si>
  <si>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</si>
  <si>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</si>
  <si>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</si>
  <si>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</si>
  <si>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</si>
  <si>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</si>
  <si>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</si>
  <si>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</si>
  <si>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</si>
  <si>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</si>
  <si>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</si>
  <si>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</si>
  <si>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</si>
  <si>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</si>
  <si>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</si>
  <si>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</si>
  <si>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</si>
  <si>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</si>
  <si>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</si>
  <si>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</si>
  <si>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</si>
  <si>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</si>
  <si>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</si>
  <si>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</si>
  <si>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</si>
  <si>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</si>
  <si>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</si>
  <si>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</si>
  <si>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</si>
  <si>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</si>
  <si>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</si>
  <si>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</si>
  <si>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</si>
  <si>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</si>
  <si>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</si>
  <si>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</si>
  <si>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</si>
  <si>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</si>
  <si>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</si>
  <si>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</si>
  <si>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</si>
  <si>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</si>
  <si>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</si>
  <si>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</si>
  <si>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</si>
  <si>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</si>
  <si>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</si>
  <si>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</si>
  <si>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</si>
  <si>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</si>
  <si>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</si>
  <si>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</si>
  <si>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</si>
  <si>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</si>
  <si>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</si>
  <si>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</si>
  <si>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</si>
  <si>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</si>
  <si>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</si>
  <si>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</si>
  <si>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</si>
  <si>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</si>
  <si>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</si>
  <si>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</si>
  <si>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</si>
  <si>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</si>
  <si>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</si>
  <si>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</si>
  <si>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</si>
  <si>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</si>
  <si>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</si>
  <si>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</si>
  <si>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</si>
  <si>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</si>
  <si>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</si>
  <si>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</si>
  <si>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</si>
  <si>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</si>
  <si>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</si>
  <si>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</si>
  <si>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</si>
  <si>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</si>
  <si>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</si>
  <si>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</si>
  <si>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</si>
  <si>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</si>
  <si>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</si>
  <si>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</si>
  <si>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</si>
  <si>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</si>
  <si>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</si>
  <si>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</si>
  <si>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</si>
  <si>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</si>
  <si>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</si>
  <si>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</si>
  <si>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</si>
  <si>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</si>
  <si>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</si>
  <si>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</si>
  <si>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</si>
  <si>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</si>
  <si>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</si>
  <si>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</si>
  <si>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</si>
  <si>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</si>
  <si>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</si>
  <si>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</si>
  <si>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</si>
  <si>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</si>
  <si>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</si>
  <si>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</si>
  <si>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</si>
  <si>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</si>
  <si>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</si>
  <si>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</si>
  <si>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</si>
  <si>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</si>
  <si>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</si>
  <si>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</si>
  <si>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</si>
  <si>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</si>
  <si>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</si>
  <si>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</si>
  <si>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</si>
  <si>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</si>
  <si>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</si>
  <si>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</si>
  <si>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</si>
  <si>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</si>
  <si>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</si>
  <si>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</si>
  <si>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</si>
  <si>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</si>
  <si>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</si>
  <si>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</si>
  <si>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</si>
  <si>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</si>
  <si>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</si>
  <si>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</si>
  <si>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</si>
  <si>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</si>
  <si>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</si>
  <si>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</si>
  <si>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</si>
  <si>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</si>
  <si>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</si>
  <si>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</si>
  <si>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</si>
  <si>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</si>
  <si>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</si>
  <si>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</si>
  <si>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</si>
  <si>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</si>
  <si>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</si>
  <si>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</si>
  <si>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</si>
  <si>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</si>
  <si>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</si>
  <si>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</si>
  <si>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</si>
  <si>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</si>
  <si>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</si>
  <si>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</si>
  <si>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</si>
  <si>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</si>
  <si>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</si>
  <si>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</si>
  <si>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</si>
  <si>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</si>
  <si>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</si>
  <si>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</si>
  <si>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</si>
  <si>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</si>
  <si>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</si>
  <si>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</si>
  <si>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</si>
  <si>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</si>
  <si>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</si>
  <si>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</si>
  <si>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</si>
  <si>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</si>
  <si>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</si>
  <si>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</si>
  <si>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</si>
  <si>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</si>
  <si>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</si>
  <si>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</si>
  <si>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</si>
  <si>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</si>
  <si>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</si>
  <si>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</si>
  <si>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</si>
  <si>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</si>
  <si>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</si>
  <si>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</si>
  <si>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</si>
  <si>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</si>
  <si>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</si>
  <si>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</si>
  <si>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</si>
  <si>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</si>
  <si>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</si>
  <si>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</si>
  <si>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</si>
  <si>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</si>
  <si>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</si>
  <si>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</si>
  <si>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</si>
  <si>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</si>
  <si>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</si>
  <si>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</si>
  <si>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</si>
  <si>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</si>
  <si>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</si>
  <si>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</si>
  <si>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</si>
  <si>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</si>
  <si>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</si>
  <si>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</si>
  <si>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</si>
  <si>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</si>
  <si>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</si>
  <si>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</si>
  <si>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</si>
  <si>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</si>
  <si>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</si>
  <si>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</si>
  <si>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</si>
  <si>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</si>
  <si>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</si>
  <si>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</si>
  <si>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</si>
  <si>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</si>
  <si>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</si>
  <si>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</si>
  <si>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</si>
  <si>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</si>
  <si>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</si>
  <si>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</si>
  <si>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</si>
  <si>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</si>
  <si>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</si>
  <si>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</si>
  <si>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</si>
  <si>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</si>
  <si>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</si>
  <si>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</si>
  <si>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</si>
  <si>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</si>
  <si>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</si>
  <si>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</si>
  <si>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</si>
  <si>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</si>
  <si>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</si>
  <si>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</si>
  <si>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</si>
  <si>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</si>
  <si>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</si>
  <si>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</si>
  <si>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</si>
  <si>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</si>
  <si>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</si>
  <si>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</si>
  <si>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</si>
  <si>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</si>
  <si>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</si>
  <si>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</si>
  <si>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</si>
  <si>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</si>
  <si>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</si>
  <si>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</si>
  <si>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</si>
  <si>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</si>
  <si>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</si>
  <si>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</si>
  <si>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</si>
  <si>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</si>
  <si>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</si>
  <si>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</si>
  <si>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</si>
  <si>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</si>
  <si>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</si>
  <si>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</si>
  <si>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</si>
  <si>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</si>
  <si>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</si>
  <si>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</si>
  <si>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</si>
  <si>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</si>
  <si>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</si>
  <si>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</si>
  <si>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</si>
  <si>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</si>
  <si>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</si>
  <si>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</si>
  <si>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</si>
  <si>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</si>
  <si>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</si>
  <si>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</si>
  <si>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</si>
  <si>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</si>
  <si>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</si>
  <si>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</si>
  <si>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</si>
  <si>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</si>
  <si>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</si>
  <si>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</si>
  <si>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</si>
  <si>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</si>
  <si>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</si>
  <si>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</si>
  <si>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</si>
  <si>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</si>
  <si>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</si>
  <si>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</si>
  <si>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</si>
  <si>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</si>
  <si>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</si>
  <si>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</si>
  <si>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</si>
  <si>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</si>
  <si>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</si>
  <si>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</si>
  <si>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</si>
  <si>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</si>
  <si>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</si>
  <si>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</si>
  <si>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</si>
  <si>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</si>
  <si>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</si>
  <si>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</si>
  <si>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</si>
  <si>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</si>
  <si>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</si>
  <si>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</si>
  <si>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</si>
  <si>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</si>
  <si>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</si>
  <si>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</si>
  <si>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</si>
  <si>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</si>
  <si>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</si>
  <si>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</si>
  <si>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</si>
  <si>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</si>
  <si>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</si>
  <si>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</si>
  <si>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</si>
  <si>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</si>
  <si>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</si>
  <si>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</si>
  <si>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</si>
  <si>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</si>
  <si>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</si>
  <si>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</si>
  <si>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</si>
  <si>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</si>
  <si>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</si>
  <si>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</si>
  <si>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</si>
  <si>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</si>
  <si>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</si>
  <si>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</si>
  <si>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</si>
  <si>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</si>
  <si>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</si>
  <si>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</si>
  <si>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</si>
  <si>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</si>
  <si>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</si>
  <si>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</si>
  <si>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</si>
  <si>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</si>
  <si>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</si>
  <si>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</si>
  <si>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</si>
  <si>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</si>
  <si>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</si>
  <si>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</si>
  <si>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</si>
  <si>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</si>
  <si>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</si>
  <si>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</si>
  <si>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</si>
  <si>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</si>
  <si>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</si>
  <si>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</si>
  <si>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</si>
  <si>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</si>
  <si>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</si>
  <si>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</si>
  <si>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</si>
  <si>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</si>
  <si>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</si>
  <si>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</si>
  <si>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</si>
  <si>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</si>
  <si>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</si>
  <si>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</si>
  <si>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</si>
  <si>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</si>
  <si>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</si>
  <si>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</si>
  <si>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</si>
  <si>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</si>
  <si>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</si>
  <si>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</si>
  <si>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</si>
  <si>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</si>
  <si>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</si>
  <si>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</si>
  <si>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</si>
  <si>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</si>
  <si>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</si>
  <si>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</si>
  <si>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</si>
  <si>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</si>
  <si>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</si>
  <si>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</si>
  <si>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</si>
  <si>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</si>
  <si>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</si>
  <si>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</si>
  <si>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</si>
  <si>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</si>
  <si>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</si>
  <si>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</si>
  <si>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</si>
  <si>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</si>
  <si>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</si>
  <si>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</si>
  <si>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</si>
  <si>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</si>
  <si>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</si>
  <si>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</si>
  <si>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</si>
  <si>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</si>
  <si>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</si>
  <si>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</si>
  <si>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</si>
  <si>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</si>
  <si>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</si>
  <si>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</si>
  <si>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</si>
  <si>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</si>
  <si>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</si>
  <si>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</si>
  <si>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</si>
  <si>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</si>
  <si>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</si>
  <si>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</si>
  <si>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</si>
  <si>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</si>
  <si>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</si>
  <si>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</si>
  <si>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</si>
  <si>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</si>
  <si>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</si>
  <si>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</si>
  <si>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</si>
  <si>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</si>
  <si>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</si>
  <si>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</si>
  <si>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</si>
  <si>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</si>
  <si>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</si>
  <si>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</si>
  <si>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</si>
  <si>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</si>
  <si>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</si>
  <si>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</si>
  <si>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</si>
  <si>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</si>
  <si>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</si>
  <si>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</si>
  <si>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</si>
  <si>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</si>
  <si>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</si>
  <si>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</si>
  <si>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</si>
  <si>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</si>
  <si>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</si>
  <si>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</si>
  <si>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</si>
  <si>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</si>
  <si>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</si>
  <si>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</si>
  <si>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</si>
  <si>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</si>
  <si>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</si>
  <si>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</si>
  <si>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</si>
  <si>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</si>
  <si>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</si>
  <si>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</si>
  <si>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</si>
  <si>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</si>
  <si>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</si>
  <si>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</si>
  <si>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</si>
  <si>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</si>
  <si>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</si>
  <si>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</si>
  <si>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</si>
  <si>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</si>
  <si>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</si>
  <si>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</si>
  <si>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</si>
  <si>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</si>
  <si>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</si>
  <si>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</si>
  <si>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</si>
  <si>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</si>
  <si>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</si>
  <si>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</si>
  <si>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</si>
  <si>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</si>
  <si>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</si>
  <si>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</si>
  <si>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</si>
  <si>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</si>
  <si>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</si>
  <si>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</si>
  <si>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</si>
  <si>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</si>
  <si>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</si>
  <si>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</si>
  <si>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</si>
  <si>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</si>
  <si>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</si>
  <si>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</si>
  <si>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</si>
  <si>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</si>
  <si>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</si>
  <si>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</si>
  <si>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</si>
  <si>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</si>
  <si>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</si>
  <si>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</si>
  <si>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</si>
  <si>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</si>
  <si>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</si>
  <si>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</si>
  <si>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</si>
  <si>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</si>
  <si>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</si>
  <si>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</si>
  <si>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</si>
  <si>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</si>
  <si>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</si>
  <si>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</si>
  <si>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</si>
  <si>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</si>
  <si>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</si>
  <si>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</si>
  <si>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</si>
  <si>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</si>
  <si>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</si>
  <si>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</si>
  <si>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</si>
  <si>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</si>
  <si>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</si>
  <si>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</si>
  <si>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</si>
  <si>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</si>
  <si>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</si>
  <si>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</si>
  <si>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</si>
  <si>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</si>
  <si>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</si>
  <si>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</si>
  <si>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</si>
  <si>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</si>
  <si>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</si>
  <si>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</si>
  <si>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</si>
  <si>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</si>
  <si>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</si>
  <si>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</si>
  <si>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</si>
  <si>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</si>
  <si>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</si>
  <si>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</si>
  <si>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</si>
  <si>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</si>
  <si>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</si>
  <si>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</si>
  <si>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</si>
  <si>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</si>
  <si>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</si>
  <si>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</si>
  <si>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</si>
  <si>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</si>
  <si>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</si>
  <si>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</si>
  <si>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</si>
  <si>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</si>
  <si>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</si>
  <si>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</si>
  <si>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</si>
  <si>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</si>
  <si>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</si>
  <si>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</si>
  <si>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</si>
  <si>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</si>
  <si>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</si>
  <si>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</si>
  <si>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</si>
  <si>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</si>
  <si>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</si>
  <si>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</si>
  <si>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</si>
  <si>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</si>
  <si>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</si>
  <si>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</si>
  <si>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</si>
  <si>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</si>
  <si>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</si>
  <si>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</si>
  <si>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</si>
  <si>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</si>
  <si>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</si>
  <si>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</si>
  <si>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</si>
  <si>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</si>
  <si>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</si>
  <si>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</si>
  <si>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</si>
  <si>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</si>
  <si>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</si>
  <si>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</si>
  <si>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</si>
  <si>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</si>
  <si>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</si>
  <si>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</si>
  <si>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</si>
  <si>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</si>
  <si>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</si>
  <si>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</si>
  <si>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</si>
  <si>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</si>
  <si>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</si>
  <si>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</si>
  <si>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</si>
  <si>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</si>
  <si>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</si>
  <si>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</si>
  <si>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</si>
  <si>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</si>
  <si>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</si>
  <si>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</si>
  <si>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</si>
  <si>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</si>
  <si>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</si>
  <si>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</si>
  <si>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</si>
  <si>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</si>
  <si>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</si>
  <si>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</si>
  <si>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</si>
  <si>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</si>
  <si>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</si>
  <si>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</si>
  <si>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</si>
  <si>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</si>
  <si>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</si>
  <si>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</si>
  <si>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</si>
  <si>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</si>
  <si>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</si>
  <si>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</si>
  <si>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</si>
  <si>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</si>
  <si>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</si>
  <si>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</si>
  <si>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</si>
  <si>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</si>
  <si>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</si>
  <si>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</si>
  <si>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</si>
  <si>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</si>
  <si>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</si>
  <si>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</si>
  <si>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</si>
  <si>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</si>
  <si>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</si>
  <si>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</si>
  <si>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</si>
  <si>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</si>
  <si>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</si>
  <si>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</si>
  <si>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</si>
  <si>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</si>
  <si>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</si>
  <si>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</si>
  <si>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</si>
  <si>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</si>
  <si>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</si>
  <si>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</si>
  <si>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</si>
  <si>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</si>
  <si>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</si>
  <si>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</si>
  <si>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</si>
  <si>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</si>
  <si>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</si>
  <si>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</si>
  <si>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</si>
  <si>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</si>
  <si>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</si>
  <si>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</si>
  <si>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</si>
  <si>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</si>
  <si>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</si>
  <si>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</si>
  <si>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</si>
  <si>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</si>
  <si>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</si>
  <si>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</si>
  <si>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</si>
  <si>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</si>
  <si>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</si>
  <si>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</si>
  <si>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</si>
  <si>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</si>
  <si>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</si>
  <si>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</si>
  <si>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</si>
  <si>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</si>
  <si>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</si>
  <si>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</si>
  <si>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</si>
  <si>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</si>
  <si>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</si>
  <si>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</si>
  <si>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</si>
  <si>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</si>
  <si>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</si>
  <si>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</si>
  <si>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</si>
  <si>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</si>
  <si>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</si>
  <si>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</si>
  <si>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</si>
  <si>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</si>
  <si>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</si>
  <si>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</si>
  <si>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</si>
  <si>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</si>
  <si>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</si>
  <si>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</si>
  <si>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</si>
  <si>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</si>
  <si>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</si>
  <si>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</si>
  <si>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</si>
  <si>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</si>
  <si>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</si>
  <si>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</si>
  <si>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</si>
  <si>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</si>
  <si>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</si>
  <si>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</si>
  <si>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</si>
  <si>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</si>
  <si>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</si>
  <si>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</si>
  <si>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</si>
  <si>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</si>
  <si>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</si>
  <si>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</si>
  <si>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</si>
  <si>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</si>
  <si>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</si>
  <si>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</si>
  <si>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</si>
  <si>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</si>
  <si>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</si>
  <si>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</si>
  <si>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</si>
  <si>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</si>
  <si>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</si>
  <si>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</si>
  <si>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</si>
  <si>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</si>
  <si>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</si>
  <si>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</si>
  <si>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</si>
  <si>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</si>
  <si>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</si>
  <si>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</si>
  <si>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</si>
  <si>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</si>
  <si>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</si>
  <si>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</si>
  <si>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</si>
  <si>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</si>
  <si>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</si>
  <si>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</si>
  <si>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</si>
  <si>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</si>
  <si>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</si>
  <si>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</si>
  <si>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</si>
  <si>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</si>
  <si>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</si>
  <si>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</si>
  <si>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</si>
  <si>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</si>
  <si>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</si>
  <si>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</si>
  <si>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</si>
  <si>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</si>
  <si>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</si>
  <si>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</si>
  <si>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</si>
  <si>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</si>
  <si>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</si>
  <si>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</si>
  <si>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</si>
  <si>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</si>
  <si>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</si>
  <si>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</si>
  <si>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</si>
  <si>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</si>
  <si>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</si>
  <si>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</si>
  <si>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</si>
  <si>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</si>
  <si>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</si>
  <si>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</si>
  <si>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</si>
  <si>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</si>
  <si>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</si>
  <si>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</si>
  <si>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</si>
  <si>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</si>
  <si>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</si>
  <si>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</si>
  <si>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</si>
  <si>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</si>
  <si>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</si>
  <si>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</si>
  <si>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</si>
  <si>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</si>
  <si>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</si>
  <si>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</si>
  <si>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</si>
  <si>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</si>
  <si>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</si>
  <si>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</si>
  <si>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</si>
  <si>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</si>
  <si>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</si>
  <si>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</si>
  <si>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</si>
  <si>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</si>
  <si>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</si>
  <si>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</si>
  <si>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</si>
  <si>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</si>
  <si>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</si>
  <si>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</si>
  <si>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</si>
  <si>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</si>
  <si>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</si>
  <si>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</si>
  <si>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</si>
  <si>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</si>
  <si>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</si>
  <si>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</si>
  <si>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</si>
  <si>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</si>
  <si>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</si>
  <si>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</si>
  <si>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</si>
  <si>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</si>
  <si>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</si>
  <si>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</si>
  <si>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</si>
  <si>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</si>
  <si>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</si>
  <si>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</si>
  <si>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</si>
  <si>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</si>
  <si>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</si>
  <si>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</si>
  <si>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</si>
  <si>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</si>
  <si>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</si>
  <si>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</si>
  <si>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</si>
  <si>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</si>
  <si>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</si>
  <si>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</si>
  <si>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</si>
  <si>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</si>
  <si>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</si>
  <si>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</si>
  <si>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</si>
  <si>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</si>
  <si>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</si>
  <si>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</si>
  <si>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</si>
  <si>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</si>
  <si>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</si>
  <si>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</si>
  <si>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</si>
  <si>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</si>
  <si>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</si>
  <si>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</si>
  <si>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</si>
  <si>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</si>
  <si>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</si>
  <si>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</si>
  <si>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</si>
  <si>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</si>
  <si>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</si>
  <si>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</si>
  <si>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</si>
  <si>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</si>
  <si>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</si>
  <si>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</si>
  <si>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</si>
  <si>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</si>
  <si>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</si>
  <si>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</si>
  <si>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</si>
  <si>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</si>
  <si>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</si>
  <si>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</si>
  <si>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</si>
  <si>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</si>
  <si>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</si>
  <si>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</si>
  <si>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</si>
  <si>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</si>
  <si>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</si>
  <si>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</si>
  <si>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</si>
  <si>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</si>
  <si>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</si>
  <si>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</si>
  <si>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</si>
  <si>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</si>
  <si>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</si>
  <si>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</si>
  <si>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</si>
  <si>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</si>
  <si>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</si>
  <si>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</si>
  <si>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</si>
  <si>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</si>
  <si>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</si>
  <si>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</si>
  <si>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</si>
  <si>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</si>
  <si>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</si>
  <si>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</si>
  <si>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</si>
  <si>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</si>
  <si>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</si>
  <si>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</si>
  <si>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</si>
  <si>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</si>
  <si>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</si>
  <si>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</si>
  <si>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</si>
  <si>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</si>
  <si>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</si>
  <si>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</si>
  <si>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</si>
  <si>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</si>
  <si>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</si>
  <si>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</si>
  <si>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</si>
  <si>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</si>
  <si>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</si>
  <si>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</si>
  <si>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</si>
  <si>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</si>
  <si>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</si>
  <si>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</si>
  <si>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</si>
  <si>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</si>
  <si>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</si>
  <si>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</si>
  <si>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</si>
  <si>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</si>
  <si>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</si>
  <si>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</si>
  <si>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</si>
  <si>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</si>
  <si>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</si>
  <si>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</si>
  <si>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</si>
  <si>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</si>
  <si>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</si>
  <si>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</si>
  <si>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</si>
  <si>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</si>
  <si>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</si>
  <si>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</si>
  <si>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</si>
  <si>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</si>
  <si>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</si>
  <si>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</si>
  <si>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</si>
  <si>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</si>
  <si>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</si>
  <si>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</si>
  <si>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</si>
  <si>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</si>
  <si>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</si>
  <si>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</si>
  <si>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</si>
  <si>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</si>
  <si>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</si>
  <si>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</si>
  <si>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</si>
  <si>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</si>
  <si>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</si>
  <si>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</si>
  <si>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</si>
  <si>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</si>
  <si>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</si>
  <si>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</si>
  <si>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</si>
  <si>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</si>
  <si>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</si>
  <si>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</si>
  <si>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</si>
  <si>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</si>
  <si>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</si>
  <si>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</si>
  <si>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</si>
  <si>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</si>
  <si>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</si>
  <si>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</si>
  <si>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</si>
  <si>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</si>
  <si>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</si>
  <si>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</si>
  <si>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</si>
  <si>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</si>
  <si>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</si>
  <si>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</si>
  <si>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</si>
  <si>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</si>
  <si>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</si>
  <si>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</si>
  <si>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</si>
  <si>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</si>
  <si>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</si>
  <si>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</si>
  <si>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</si>
  <si>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</si>
  <si>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</si>
  <si>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</si>
  <si>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</si>
  <si>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</si>
  <si>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</si>
  <si>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</si>
  <si>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</si>
  <si>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</si>
  <si>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</si>
  <si>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</si>
  <si>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</si>
  <si>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</si>
  <si>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</si>
  <si>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</si>
  <si>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</si>
  <si>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</si>
  <si>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</si>
  <si>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</si>
  <si>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</si>
  <si>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</si>
  <si>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</si>
  <si>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</si>
  <si>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</si>
  <si>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</si>
  <si>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</si>
  <si>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</si>
  <si>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</si>
  <si>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</si>
  <si>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</si>
  <si>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</si>
  <si>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</si>
  <si>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</si>
  <si>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</si>
  <si>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</si>
  <si>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</si>
  <si>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</si>
  <si>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</si>
  <si>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</si>
  <si>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</si>
  <si>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</si>
  <si>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</si>
  <si>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</si>
  <si>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</si>
  <si>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</si>
  <si>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</si>
  <si>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</si>
  <si>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</si>
  <si>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</si>
  <si>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</si>
  <si>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</si>
  <si>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</si>
  <si>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</si>
  <si>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</si>
  <si>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</si>
  <si>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</si>
  <si>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</si>
  <si>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</si>
  <si>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</si>
  <si>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</si>
  <si>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</si>
  <si>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</si>
  <si>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</si>
  <si>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</si>
  <si>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</si>
  <si>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</si>
  <si>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</si>
  <si>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</si>
  <si>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</si>
  <si>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</si>
  <si>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</si>
  <si>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</si>
  <si>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</si>
  <si>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</si>
  <si>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</si>
  <si>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</si>
  <si>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</si>
  <si>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</si>
  <si>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</si>
  <si>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</si>
  <si>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</si>
  <si>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</si>
  <si>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</si>
  <si>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</si>
  <si>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</si>
  <si>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</si>
  <si>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</si>
  <si>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</si>
  <si>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</si>
  <si>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</si>
  <si>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</si>
  <si>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</si>
  <si>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</si>
  <si>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</si>
  <si>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</si>
  <si>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</si>
  <si>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</si>
  <si>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</si>
  <si>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</si>
  <si>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</si>
  <si>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</si>
  <si>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</si>
  <si>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</si>
  <si>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</si>
  <si>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</si>
  <si>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</si>
  <si>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</si>
  <si>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</si>
  <si>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</si>
  <si>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</si>
  <si>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</si>
  <si>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</si>
  <si>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</si>
  <si>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</si>
  <si>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</si>
  <si>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</si>
  <si>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</si>
  <si>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</si>
  <si>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</si>
  <si>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</si>
  <si>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</si>
  <si>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</si>
  <si>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</si>
  <si>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</si>
  <si>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</si>
  <si>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</si>
  <si>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</si>
  <si>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</si>
  <si>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</si>
  <si>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</si>
  <si>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</si>
  <si>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</si>
  <si>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</si>
  <si>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</si>
  <si>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</si>
  <si>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</si>
  <si>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</si>
  <si>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</si>
  <si>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</si>
  <si>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</si>
  <si>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</si>
  <si>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</si>
  <si>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</si>
  <si>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</si>
  <si>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</si>
  <si>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</si>
  <si>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</si>
  <si>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</si>
  <si>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</si>
  <si>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</si>
  <si>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</si>
  <si>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</si>
  <si>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</si>
  <si>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</si>
  <si>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</si>
  <si>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</si>
  <si>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</si>
  <si>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</si>
  <si>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</si>
  <si>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</si>
  <si>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</si>
  <si>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</si>
  <si>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</si>
  <si>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</si>
  <si>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</si>
  <si>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</si>
  <si>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</si>
  <si>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</si>
  <si>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</si>
  <si>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</si>
  <si>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</si>
  <si>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</si>
  <si>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</si>
  <si>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</si>
  <si>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</si>
  <si>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</si>
  <si>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</si>
  <si>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</si>
  <si>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</si>
  <si>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</si>
  <si>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</si>
  <si>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</si>
  <si>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</si>
  <si>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</si>
  <si>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</si>
  <si>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</si>
  <si>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</si>
  <si>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</si>
  <si>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</si>
  <si>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</si>
  <si>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</si>
  <si>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</si>
  <si>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</si>
  <si>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</si>
  <si>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</si>
  <si>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</si>
  <si>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</si>
  <si>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</si>
  <si>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</si>
  <si>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</si>
  <si>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</si>
  <si>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</si>
  <si>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</si>
  <si>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</si>
  <si>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</si>
  <si>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</si>
  <si>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</si>
  <si>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</si>
  <si>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</si>
  <si>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</si>
  <si>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</si>
  <si>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</si>
  <si>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</si>
  <si>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</si>
  <si>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</si>
  <si>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</si>
  <si>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</si>
  <si>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</si>
  <si>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</si>
  <si>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</si>
  <si>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</si>
  <si>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</si>
  <si>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</si>
  <si>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</si>
  <si>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</si>
  <si>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</si>
  <si>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</si>
  <si>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</si>
  <si>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</si>
  <si>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</si>
  <si>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</si>
  <si>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</si>
  <si>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</si>
  <si>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</si>
  <si>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</si>
  <si>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</si>
  <si>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</si>
  <si>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</si>
  <si>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</si>
  <si>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</si>
  <si>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</si>
  <si>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</si>
  <si>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</si>
  <si>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</si>
  <si>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</si>
  <si>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</si>
  <si>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</si>
  <si>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</si>
  <si>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</si>
  <si>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</si>
  <si>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</si>
  <si>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</si>
  <si>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</si>
  <si>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</si>
  <si>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</si>
  <si>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</si>
  <si>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</si>
  <si>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</si>
  <si>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</si>
  <si>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</si>
  <si>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</si>
  <si>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</si>
  <si>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</si>
  <si>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</si>
  <si>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</si>
  <si>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</si>
  <si>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</si>
  <si>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</si>
  <si>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</si>
  <si>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</si>
  <si>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</si>
  <si>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</si>
  <si>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</si>
  <si>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</si>
  <si>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</si>
  <si>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</si>
  <si>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</si>
  <si>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</si>
  <si>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</si>
  <si>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</si>
  <si>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</si>
  <si>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</si>
  <si>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</si>
  <si>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</si>
  <si>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</si>
  <si>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</si>
  <si>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</si>
  <si>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</si>
  <si>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</si>
  <si>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</si>
  <si>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</si>
  <si>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</si>
  <si>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</si>
  <si>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</si>
  <si>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</si>
  <si>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</si>
  <si>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</si>
  <si>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</si>
  <si>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</si>
  <si>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</si>
  <si>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</si>
  <si>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</si>
  <si>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</si>
  <si>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</si>
  <si>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</si>
  <si>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</si>
  <si>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</si>
  <si>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</si>
  <si>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</si>
  <si>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</si>
  <si>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</si>
  <si>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</si>
  <si>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</si>
  <si>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</si>
  <si>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</si>
  <si>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</si>
  <si>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</si>
  <si>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</si>
  <si>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</si>
  <si>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</si>
  <si>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</si>
  <si>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</si>
  <si>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</si>
  <si>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</si>
  <si>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</si>
  <si>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</si>
  <si>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</si>
  <si>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</si>
  <si>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</si>
  <si>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</si>
  <si>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</si>
  <si>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</si>
  <si>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</si>
  <si>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</si>
  <si>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</si>
  <si>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</si>
  <si>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</si>
  <si>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</si>
  <si>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</si>
  <si>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</si>
  <si>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</si>
  <si>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</si>
  <si>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</si>
  <si>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</si>
  <si>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</si>
  <si>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</si>
  <si>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</si>
  <si>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</si>
  <si>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</si>
  <si>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</si>
  <si>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</si>
  <si>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</si>
  <si>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</si>
  <si>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</si>
  <si>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</si>
  <si>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</si>
  <si>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</si>
  <si>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</si>
  <si>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</si>
  <si>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</si>
  <si>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</si>
  <si>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</si>
  <si>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</si>
  <si>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</si>
  <si>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</si>
  <si>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</si>
  <si>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</si>
  <si>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</si>
  <si>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</si>
  <si>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</si>
  <si>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</si>
  <si>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</si>
  <si>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</si>
  <si>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</si>
  <si>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</si>
  <si>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</si>
  <si>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</si>
  <si>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</si>
  <si>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</si>
  <si>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</si>
  <si>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</si>
  <si>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</si>
  <si>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</si>
  <si>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</si>
  <si>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</si>
  <si>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</si>
  <si>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</si>
  <si>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</si>
  <si>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</si>
  <si>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</si>
  <si>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</si>
  <si>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</si>
  <si>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</si>
  <si>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</si>
  <si>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</si>
  <si>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</si>
  <si>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</si>
  <si>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</si>
  <si>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</si>
  <si>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</si>
  <si>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</si>
  <si>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</si>
  <si>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</si>
  <si>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</si>
  <si>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</si>
  <si>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</si>
  <si>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</si>
  <si>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</si>
  <si>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</si>
  <si>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</si>
  <si>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</si>
  <si>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</si>
  <si>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</si>
  <si>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</si>
  <si>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</si>
  <si>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</si>
  <si>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</si>
  <si>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</si>
  <si>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</si>
  <si>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</si>
  <si>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</si>
  <si>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</si>
  <si>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</si>
  <si>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</si>
  <si>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</si>
  <si>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</si>
  <si>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</si>
  <si>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</si>
  <si>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</si>
  <si>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</si>
  <si>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</si>
  <si>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</si>
  <si>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</si>
  <si>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</si>
  <si>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</si>
  <si>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</si>
  <si>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</si>
  <si>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</si>
  <si>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</si>
  <si>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</si>
  <si>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</si>
  <si>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</si>
  <si>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</si>
  <si>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</si>
  <si>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</si>
  <si>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</si>
  <si>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</si>
  <si>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</si>
  <si>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</si>
  <si>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</si>
  <si>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</si>
  <si>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</si>
  <si>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</si>
  <si>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</si>
  <si>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</si>
  <si>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</si>
  <si>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</si>
  <si>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</si>
  <si>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</si>
  <si>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</si>
  <si>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</si>
  <si>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</si>
  <si>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</si>
  <si>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</si>
  <si>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</si>
  <si>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</si>
  <si>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</si>
  <si>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</si>
  <si>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</si>
  <si>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</si>
  <si>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</si>
  <si>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</si>
  <si>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</si>
  <si>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</si>
  <si>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</si>
  <si>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</si>
  <si>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</si>
  <si>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</si>
  <si>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</si>
  <si>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</si>
  <si>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</si>
  <si>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</si>
  <si>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</si>
  <si>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</si>
  <si>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</si>
  <si>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</si>
  <si>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</si>
  <si>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</si>
  <si>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</si>
  <si>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</si>
  <si>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</si>
  <si>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</si>
  <si>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</si>
  <si>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</si>
  <si>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</si>
  <si>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</si>
  <si>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</si>
  <si>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</si>
  <si>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</si>
  <si>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</si>
  <si>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</si>
  <si>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</si>
  <si>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</si>
  <si>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</si>
  <si>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</si>
  <si>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</si>
  <si>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</si>
  <si>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</si>
  <si>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</si>
  <si>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</si>
  <si>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</si>
  <si>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</si>
  <si>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</si>
  <si>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</si>
  <si>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</si>
  <si>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</si>
  <si>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</si>
  <si>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</si>
  <si>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</si>
  <si>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</si>
  <si>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</si>
  <si>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</si>
  <si>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</si>
  <si>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</si>
  <si>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</si>
  <si>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</si>
  <si>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</si>
  <si>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</si>
  <si>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</si>
  <si>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</si>
  <si>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</si>
  <si>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</si>
  <si>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</si>
  <si>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</si>
  <si>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</si>
  <si>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</si>
  <si>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</si>
  <si>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</si>
  <si>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</si>
  <si>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</si>
  <si>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</si>
  <si>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</si>
  <si>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</si>
  <si>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</si>
  <si>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</si>
  <si>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</si>
  <si>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</si>
  <si>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</si>
  <si>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</si>
  <si>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</si>
  <si>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</si>
  <si>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</si>
  <si>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</si>
  <si>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</si>
  <si>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</si>
  <si>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</si>
  <si>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</si>
  <si>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</si>
  <si>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</si>
  <si>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</si>
  <si>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</si>
  <si>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</si>
  <si>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</si>
  <si>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</si>
  <si>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</si>
  <si>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</si>
  <si>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</si>
  <si>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</si>
  <si>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</si>
  <si>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</si>
  <si>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</si>
  <si>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</si>
  <si>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</si>
  <si>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</si>
  <si>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</si>
  <si>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</si>
  <si>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</si>
  <si>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</si>
  <si>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</si>
  <si>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</si>
  <si>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</si>
  <si>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</si>
  <si>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</si>
  <si>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</si>
  <si>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</si>
  <si>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</si>
  <si>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</si>
  <si>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</si>
  <si>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</si>
  <si>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</si>
  <si>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</si>
  <si>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</si>
  <si>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</si>
  <si>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</si>
  <si>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</si>
  <si>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</si>
  <si>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</si>
  <si>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</si>
  <si>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</si>
  <si>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</si>
  <si>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</si>
  <si>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</si>
  <si>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</si>
  <si>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</si>
  <si>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</si>
  <si>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</si>
  <si>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</si>
  <si>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</si>
  <si>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</si>
  <si>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</si>
  <si>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</si>
  <si>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</si>
  <si>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</si>
  <si>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</si>
  <si>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</si>
  <si>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</si>
  <si>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</si>
  <si>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</si>
  <si>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</si>
  <si>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</si>
  <si>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</si>
  <si>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</si>
  <si>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</si>
  <si>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</si>
  <si>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</si>
  <si>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</si>
  <si>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</si>
  <si>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</si>
  <si>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</si>
  <si>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</si>
  <si>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</si>
  <si>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</si>
  <si>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</si>
  <si>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</si>
  <si>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</si>
  <si>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</si>
  <si>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</si>
  <si>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</si>
  <si>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</si>
  <si>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</si>
  <si>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</si>
  <si>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</si>
  <si>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</si>
  <si>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</si>
  <si>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</si>
  <si>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</si>
  <si>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</si>
  <si>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</si>
  <si>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</si>
  <si>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</si>
  <si>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</si>
  <si>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</si>
  <si>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</si>
  <si>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</si>
  <si>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</si>
  <si>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</si>
  <si>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</si>
  <si>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</si>
  <si>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</si>
  <si>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</si>
  <si>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</si>
  <si>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</si>
  <si>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</si>
  <si>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</si>
  <si>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</si>
  <si>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</si>
  <si>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</si>
  <si>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</si>
  <si>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</si>
  <si>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</si>
  <si>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</si>
  <si>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</si>
  <si>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</si>
  <si>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</si>
  <si>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</si>
  <si>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</si>
  <si>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</si>
  <si>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</si>
  <si>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</si>
  <si>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</si>
  <si>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</si>
  <si>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</si>
  <si>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</si>
  <si>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</si>
  <si>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</si>
  <si>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</si>
  <si>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</si>
  <si>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</si>
  <si>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</si>
  <si>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</si>
  <si>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</si>
  <si>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</si>
  <si>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</si>
  <si>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</si>
  <si>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</si>
  <si>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</si>
  <si>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</si>
  <si>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</si>
  <si>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</si>
  <si>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</si>
  <si>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</si>
  <si>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</si>
  <si>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</si>
  <si>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</si>
  <si>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</si>
  <si>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</si>
  <si>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</si>
  <si>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</si>
  <si>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</si>
  <si>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</si>
  <si>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</si>
  <si>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</si>
  <si>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</si>
  <si>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</si>
  <si>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</si>
  <si>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</si>
  <si>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</si>
  <si>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</si>
  <si>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</si>
  <si>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</si>
  <si>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</si>
  <si>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</si>
  <si>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</si>
  <si>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</si>
  <si>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</si>
  <si>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</si>
  <si>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</si>
  <si>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</si>
  <si>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</si>
  <si>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</si>
  <si>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</si>
  <si>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</si>
  <si>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</si>
  <si>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</si>
  <si>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</si>
  <si>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</si>
  <si>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</si>
  <si>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</si>
  <si>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</si>
  <si>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</si>
  <si>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</si>
  <si>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</si>
  <si>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</si>
  <si>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</si>
  <si>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</si>
  <si>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</si>
  <si>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</si>
  <si>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</si>
  <si>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</si>
  <si>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</si>
  <si>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</si>
  <si>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</si>
  <si>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</si>
  <si>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</si>
  <si>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</si>
  <si>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</si>
  <si>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</si>
  <si>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</si>
  <si>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</si>
  <si>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</si>
  <si>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</si>
  <si>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</si>
  <si>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</si>
  <si>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</si>
  <si>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</si>
  <si>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</si>
  <si>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</si>
  <si>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</si>
  <si>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</si>
  <si>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</si>
  <si>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</si>
  <si>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</si>
  <si>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</si>
  <si>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</si>
  <si>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</si>
  <si>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</si>
  <si>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</si>
  <si>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</si>
  <si>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</si>
  <si>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</si>
  <si>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</si>
  <si>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</si>
  <si>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</si>
  <si>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</si>
  <si>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</si>
  <si>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</si>
  <si>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</si>
  <si>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</si>
  <si>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</si>
  <si>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</si>
  <si>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</si>
  <si>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</si>
  <si>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</si>
  <si>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</si>
  <si>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</si>
  <si>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</si>
  <si>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</si>
  <si>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</si>
  <si>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</si>
  <si>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</si>
  <si>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</si>
  <si>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</si>
  <si>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</si>
  <si>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</si>
  <si>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</si>
  <si>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</si>
  <si>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</si>
  <si>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</si>
  <si>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</si>
  <si>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</si>
  <si>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</si>
  <si>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</si>
  <si>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</si>
  <si>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</si>
  <si>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</si>
  <si>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</si>
  <si>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</si>
  <si>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</si>
  <si>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</si>
  <si>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</si>
  <si>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</si>
  <si>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</si>
  <si>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</si>
  <si>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</si>
  <si>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</si>
  <si>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</si>
  <si>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</si>
  <si>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</si>
  <si>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</si>
  <si>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</si>
  <si>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</si>
  <si>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</si>
  <si>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</si>
  <si>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</si>
  <si>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</si>
  <si>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</si>
  <si>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</si>
  <si>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</si>
  <si>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</si>
  <si>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</si>
  <si>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</si>
  <si>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</si>
  <si>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</si>
  <si>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</si>
  <si>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</si>
  <si>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</si>
  <si>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</si>
  <si>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</si>
  <si>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</si>
  <si>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</si>
  <si>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</si>
  <si>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</si>
  <si>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</si>
  <si>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</si>
  <si>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</si>
  <si>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</si>
  <si>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</si>
  <si>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</si>
  <si>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</si>
  <si>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</si>
  <si>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</si>
  <si>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</si>
  <si>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</si>
  <si>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</si>
  <si>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</si>
  <si>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</si>
  <si>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</si>
  <si>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</si>
  <si>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</si>
  <si>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</si>
  <si>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</si>
  <si>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</si>
  <si>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</si>
  <si>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</si>
  <si>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</si>
  <si>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</si>
  <si>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</si>
  <si>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</si>
  <si>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</si>
  <si>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</si>
  <si>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</si>
  <si>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</si>
  <si>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</si>
  <si>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</si>
  <si>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</si>
  <si>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</si>
  <si>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</si>
  <si>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</si>
  <si>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</si>
  <si>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</si>
  <si>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</si>
  <si>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</si>
  <si>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</si>
  <si>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</si>
  <si>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</si>
  <si>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</si>
  <si>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</si>
  <si>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</si>
  <si>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</si>
  <si>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</si>
  <si>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</si>
  <si>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</si>
  <si>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</si>
  <si>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</si>
  <si>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</si>
  <si>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</si>
  <si>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</si>
  <si>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</si>
  <si>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</si>
  <si>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</si>
  <si>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</si>
  <si>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</si>
  <si>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</si>
  <si>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</si>
  <si>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</si>
  <si>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</si>
  <si>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</si>
  <si>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</si>
  <si>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</si>
  <si>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</si>
  <si>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</si>
  <si>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</si>
  <si>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</si>
  <si>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</si>
  <si>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</si>
  <si>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</si>
  <si>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</si>
  <si>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</si>
  <si>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</si>
  <si>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</si>
  <si>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</si>
  <si>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</si>
  <si>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</si>
  <si>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</si>
  <si>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</si>
  <si>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</si>
  <si>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</si>
  <si>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</si>
  <si>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</si>
  <si>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</si>
  <si>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</si>
  <si>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</si>
  <si>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</si>
  <si>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</si>
  <si>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</si>
  <si>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</si>
  <si>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</si>
  <si>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</si>
  <si>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</si>
  <si>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</si>
  <si>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</si>
  <si>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</si>
  <si>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</si>
  <si>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</si>
  <si>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</si>
  <si>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</si>
  <si>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</si>
  <si>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</si>
  <si>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</si>
  <si>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</si>
  <si>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</si>
  <si>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</si>
  <si>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</si>
  <si>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</si>
  <si>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</si>
  <si>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</si>
  <si>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</si>
  <si>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</si>
  <si>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</si>
  <si>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</si>
  <si>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</si>
  <si>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</si>
  <si>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</si>
  <si>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</si>
  <si>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</si>
  <si>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</si>
  <si>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</si>
  <si>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</si>
  <si>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</si>
  <si>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</si>
  <si>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</si>
  <si>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</si>
  <si>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</si>
  <si>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</si>
  <si>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</si>
  <si>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</si>
  <si>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</si>
  <si>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</si>
  <si>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</si>
  <si>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</si>
  <si>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</si>
  <si>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</si>
  <si>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</si>
  <si>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</si>
  <si>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</si>
  <si>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</si>
  <si>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</si>
  <si>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</si>
  <si>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</si>
  <si>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</si>
  <si>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</si>
  <si>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</si>
  <si>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</si>
  <si>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</si>
  <si>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</si>
  <si>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</si>
  <si>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</si>
  <si>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</si>
  <si>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</si>
  <si>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</si>
  <si>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</si>
  <si>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</si>
  <si>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</si>
  <si>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</si>
  <si>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</si>
  <si>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</si>
  <si>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</si>
  <si>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</si>
  <si>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</si>
  <si>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</si>
  <si>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</si>
  <si>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</si>
  <si>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</si>
  <si>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</si>
  <si>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</si>
  <si>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</si>
  <si>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</si>
  <si>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</si>
  <si>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</si>
  <si>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</si>
  <si>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</si>
  <si>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</si>
  <si>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</si>
  <si>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</si>
  <si>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</si>
  <si>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</si>
  <si>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</si>
  <si>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</si>
  <si>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</si>
  <si>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</si>
  <si>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</si>
  <si>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</si>
  <si>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</si>
  <si>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</si>
  <si>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</si>
  <si>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</si>
  <si>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</si>
  <si>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</si>
  <si>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</si>
  <si>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</si>
  <si>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</si>
  <si>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</si>
  <si>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</si>
  <si>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</si>
  <si>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</si>
  <si>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</si>
  <si>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</si>
  <si>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</si>
  <si>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</si>
  <si>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</si>
  <si>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</si>
  <si>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</si>
  <si>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</si>
  <si>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</si>
  <si>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</si>
  <si>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</si>
  <si>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</si>
  <si>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</si>
  <si>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</si>
  <si>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</si>
  <si>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</si>
  <si>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</si>
  <si>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</si>
  <si>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</si>
  <si>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</si>
  <si>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</si>
  <si>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</si>
  <si>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</si>
  <si>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</si>
  <si>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</si>
  <si>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</si>
  <si>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</si>
  <si>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</si>
  <si>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</si>
  <si>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</si>
  <si>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</si>
  <si>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</si>
  <si>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</si>
  <si>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</si>
  <si>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</si>
  <si>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</si>
  <si>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</si>
  <si>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</si>
  <si>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</si>
  <si>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</si>
  <si>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</si>
  <si>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</si>
  <si>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</si>
  <si>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</si>
  <si>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</si>
  <si>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</si>
  <si>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</si>
  <si>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</si>
  <si>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</si>
  <si>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</si>
  <si>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</si>
  <si>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</si>
  <si>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</si>
  <si>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</si>
  <si>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</si>
  <si>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</si>
  <si>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</si>
  <si>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</si>
  <si>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</si>
  <si>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</si>
  <si>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</si>
  <si>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</si>
  <si>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</si>
  <si>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</si>
  <si>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</si>
  <si>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</si>
  <si>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</si>
  <si>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</si>
  <si>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</si>
  <si>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</si>
  <si>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</si>
  <si>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</si>
  <si>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</si>
  <si>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</si>
  <si>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</si>
  <si>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</si>
  <si>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</si>
  <si>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</si>
  <si>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</si>
  <si>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</si>
  <si>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</si>
  <si>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</si>
  <si>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</si>
  <si>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</si>
  <si>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</si>
  <si>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</si>
  <si>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</si>
  <si>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</si>
  <si>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</si>
  <si>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</si>
  <si>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</si>
  <si>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</si>
  <si>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</si>
  <si>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</si>
  <si>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</si>
  <si>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</si>
  <si>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</si>
  <si>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</si>
  <si>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</si>
  <si>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</si>
  <si>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</si>
  <si>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</si>
  <si>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</si>
  <si>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</si>
  <si>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</si>
  <si>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</si>
  <si>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</si>
  <si>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</si>
  <si>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</si>
  <si>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</si>
  <si>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</si>
  <si>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</si>
  <si>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</si>
  <si>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</si>
  <si>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</si>
  <si>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</si>
  <si>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</si>
  <si>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</si>
  <si>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</si>
  <si>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</si>
  <si>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</si>
  <si>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</si>
  <si>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</si>
  <si>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</si>
  <si>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</si>
  <si>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</si>
  <si>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</si>
  <si>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</si>
  <si>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</si>
  <si>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</si>
  <si>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</si>
  <si>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</si>
  <si>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</si>
  <si>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</si>
  <si>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</si>
  <si>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</si>
  <si>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</si>
  <si>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</si>
  <si>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</si>
  <si>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</si>
  <si>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</si>
  <si>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</si>
  <si>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</si>
  <si>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</si>
  <si>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</si>
  <si>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</si>
  <si>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</si>
  <si>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</si>
  <si>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</si>
  <si>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</si>
  <si>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</si>
  <si>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</si>
  <si>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</si>
  <si>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</si>
  <si>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</si>
  <si>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</si>
  <si>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</si>
  <si>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</si>
  <si>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</si>
  <si>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</si>
  <si>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</si>
  <si>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</si>
  <si>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</si>
  <si>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</si>
  <si>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</si>
  <si>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</si>
  <si>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</si>
  <si>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</si>
  <si>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</si>
  <si>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</si>
  <si>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</si>
  <si>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</si>
  <si>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</si>
  <si>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</si>
  <si>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</si>
  <si>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</si>
  <si>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</si>
  <si>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</si>
  <si>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</si>
  <si>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</si>
  <si>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</si>
  <si>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</si>
  <si>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</si>
  <si>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</si>
  <si>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</si>
  <si>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</si>
  <si>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</si>
  <si>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</si>
  <si>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</si>
  <si>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</si>
  <si>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</si>
  <si>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</si>
  <si>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</si>
  <si>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</si>
  <si>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</si>
  <si>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</si>
  <si>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</si>
  <si>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</si>
  <si>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</si>
  <si>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</si>
  <si>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</si>
  <si>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</si>
  <si>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</si>
  <si>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</si>
  <si>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</si>
  <si>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</si>
  <si>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</si>
  <si>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</si>
  <si>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</si>
  <si>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</si>
  <si>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</si>
  <si>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</si>
  <si>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</si>
  <si>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</si>
  <si>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</si>
  <si>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</si>
  <si>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</si>
  <si>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</si>
  <si>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</si>
  <si>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</si>
  <si>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</si>
  <si>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</si>
  <si>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</si>
  <si>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</si>
  <si>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</si>
  <si>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</si>
  <si>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</si>
  <si>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</si>
  <si>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</si>
  <si>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</si>
  <si>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</si>
  <si>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</si>
  <si>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</si>
  <si>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</si>
  <si>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</si>
  <si>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</si>
  <si>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</si>
  <si>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</si>
  <si>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</si>
  <si>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</si>
  <si>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</si>
  <si>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</si>
  <si>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</si>
  <si>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</si>
  <si>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</si>
  <si>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</si>
  <si>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</si>
  <si>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</si>
  <si>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</si>
  <si>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</si>
  <si>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</si>
  <si>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</si>
  <si>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</si>
  <si>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</si>
  <si>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</si>
  <si>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</si>
  <si>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</si>
  <si>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</si>
  <si>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</si>
  <si>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</si>
  <si>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</si>
  <si>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</si>
  <si>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</si>
  <si>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</si>
  <si>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</si>
  <si>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</si>
  <si>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</si>
  <si>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</si>
  <si>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</si>
  <si>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</si>
  <si>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</si>
  <si>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</si>
  <si>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</si>
  <si>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</si>
  <si>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</si>
  <si>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</si>
  <si>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</si>
  <si>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</si>
  <si>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</si>
  <si>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</si>
  <si>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</si>
  <si>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</si>
  <si>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</si>
  <si>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</si>
  <si>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</si>
  <si>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</si>
  <si>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</si>
  <si>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</si>
  <si>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</si>
  <si>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</si>
  <si>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</si>
  <si>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</si>
  <si>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</si>
  <si>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</si>
  <si>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</si>
  <si>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</si>
  <si>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</si>
  <si>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</si>
  <si>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</si>
  <si>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</si>
  <si>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</si>
  <si>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</si>
  <si>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</si>
  <si>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</si>
  <si>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</si>
  <si>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</si>
  <si>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</si>
  <si>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</si>
  <si>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</si>
  <si>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</si>
  <si>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</si>
  <si>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</si>
  <si>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</si>
  <si>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</si>
  <si>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</si>
  <si>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</si>
  <si>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</si>
  <si>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</si>
  <si>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</si>
  <si>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</si>
  <si>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</si>
  <si>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</si>
  <si>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</si>
  <si>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</si>
  <si>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</si>
  <si>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</si>
  <si>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</si>
  <si>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</si>
  <si>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</si>
  <si>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</si>
  <si>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</si>
  <si>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</si>
  <si>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</si>
  <si>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</si>
  <si>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</si>
  <si>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</si>
  <si>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</si>
  <si>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</si>
  <si>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</si>
  <si>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</si>
  <si>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</si>
  <si>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</si>
  <si>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</si>
  <si>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</si>
  <si>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</si>
  <si>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</si>
  <si>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</si>
  <si>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</si>
  <si>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</si>
  <si>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</si>
  <si>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</si>
  <si>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</si>
  <si>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</si>
  <si>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</si>
  <si>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</si>
  <si>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</si>
  <si>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</si>
  <si>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</si>
  <si>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</si>
  <si>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</si>
  <si>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</si>
  <si>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</si>
  <si>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</si>
  <si>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</si>
  <si>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</si>
  <si>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</si>
  <si>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</si>
  <si>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</si>
  <si>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</si>
  <si>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</si>
  <si>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</si>
  <si>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</si>
  <si>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</si>
  <si>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</si>
  <si>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</si>
  <si>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</si>
  <si>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</si>
  <si>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</si>
  <si>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</si>
  <si>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</si>
  <si>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</si>
  <si>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</si>
  <si>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</si>
  <si>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</si>
  <si>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</si>
  <si>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</si>
  <si>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</si>
  <si>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</si>
  <si>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</si>
  <si>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</si>
  <si>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</si>
  <si>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</si>
  <si>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</si>
  <si>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</si>
  <si>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</si>
  <si>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</si>
  <si>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</si>
  <si>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</si>
  <si>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</si>
  <si>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</si>
  <si>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</si>
  <si>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</si>
  <si>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</si>
  <si>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</si>
  <si>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</si>
  <si>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</si>
  <si>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</si>
  <si>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</si>
  <si>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</si>
  <si>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</si>
  <si>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</si>
  <si>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</si>
  <si>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</si>
  <si>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</si>
  <si>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</si>
  <si>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</si>
  <si>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</si>
  <si>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</si>
  <si>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</si>
  <si>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</si>
  <si>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</si>
  <si>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</si>
  <si>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</si>
  <si>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</si>
  <si>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</si>
  <si>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</si>
  <si>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</si>
  <si>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</si>
  <si>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</si>
  <si>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</si>
  <si>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</si>
  <si>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</si>
  <si>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</si>
  <si>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</si>
  <si>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</si>
  <si>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</si>
  <si>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</si>
  <si>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</si>
  <si>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</si>
  <si>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</si>
  <si>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</si>
  <si>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</si>
  <si>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</si>
  <si>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</si>
  <si>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</si>
  <si>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</si>
  <si>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</si>
  <si>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</si>
  <si>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</si>
  <si>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</si>
  <si>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</si>
  <si>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</si>
  <si>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</si>
  <si>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</si>
  <si>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</si>
  <si>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</si>
  <si>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</si>
  <si>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</si>
  <si>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</si>
  <si>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</si>
  <si>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</si>
  <si>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</si>
  <si>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</si>
  <si>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</si>
  <si>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</si>
  <si>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</si>
  <si>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</si>
  <si>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</si>
  <si>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</si>
  <si>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</si>
  <si>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</si>
  <si>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</si>
  <si>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</si>
  <si>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</si>
  <si>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</si>
  <si>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</si>
  <si>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</si>
  <si>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</si>
  <si>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</si>
  <si>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</si>
  <si>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</si>
  <si>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</si>
  <si>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</si>
  <si>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</si>
  <si>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</si>
  <si>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</si>
  <si>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</si>
  <si>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</si>
  <si>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</si>
  <si>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</si>
  <si>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</si>
  <si>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</si>
  <si>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</si>
  <si>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</si>
  <si>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</si>
  <si>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</si>
  <si>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</si>
  <si>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</si>
  <si>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</si>
  <si>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</si>
  <si>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</si>
  <si>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</si>
  <si>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</si>
  <si>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</si>
  <si>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</si>
  <si>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</si>
  <si>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</si>
  <si>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</si>
  <si>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</si>
  <si>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</si>
  <si>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</si>
  <si>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</si>
  <si>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</si>
  <si>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</si>
  <si>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</si>
  <si>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</si>
  <si>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</si>
  <si>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</si>
  <si>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</si>
  <si>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</si>
  <si>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</si>
  <si>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</si>
  <si>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</si>
  <si>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</si>
  <si>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</si>
  <si>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</si>
  <si>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</si>
  <si>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</si>
  <si>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</si>
  <si>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</si>
  <si>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</si>
  <si>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</si>
  <si>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</si>
  <si>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</si>
  <si>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</si>
  <si>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</si>
  <si>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</si>
  <si>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</si>
  <si>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</si>
  <si>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</si>
  <si>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</si>
  <si>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</si>
  <si>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</si>
  <si>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</si>
  <si>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</si>
  <si>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</si>
  <si>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</si>
  <si>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</si>
  <si>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</si>
  <si>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</si>
  <si>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</si>
  <si>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</si>
  <si>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</si>
  <si>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</si>
  <si>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</si>
  <si>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</si>
  <si>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</si>
  <si>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</si>
  <si>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</si>
  <si>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</si>
  <si>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</si>
  <si>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</si>
  <si>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</si>
  <si>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</si>
  <si>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</si>
  <si>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</si>
  <si>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</si>
  <si>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</si>
  <si>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</si>
  <si>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</si>
  <si>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</si>
  <si>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</si>
  <si>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</si>
  <si>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</si>
  <si>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</si>
  <si>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</si>
  <si>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</si>
  <si>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</si>
  <si>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</si>
  <si>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</si>
  <si>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</si>
  <si>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</si>
  <si>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</si>
  <si>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</si>
  <si>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</si>
  <si>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</si>
  <si>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</si>
  <si>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</si>
  <si>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</si>
  <si>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</si>
  <si>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</si>
  <si>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</si>
  <si>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</si>
  <si>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</si>
  <si>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</si>
  <si>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</si>
  <si>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</si>
  <si>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</si>
  <si>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</si>
  <si>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</si>
  <si>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</si>
  <si>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</si>
  <si>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</si>
  <si>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</si>
  <si>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</si>
  <si>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</si>
  <si>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</si>
  <si>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</si>
  <si>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</si>
  <si>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</si>
  <si>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</si>
  <si>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</si>
  <si>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</si>
  <si>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</si>
  <si>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</si>
  <si>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</si>
  <si>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</si>
  <si>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</si>
  <si>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</si>
  <si>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</si>
  <si>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</si>
  <si>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</si>
  <si>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</si>
  <si>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</si>
  <si>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</si>
  <si>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</si>
  <si>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</si>
  <si>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</si>
  <si>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</si>
  <si>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</si>
  <si>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</si>
  <si>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</si>
  <si>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</si>
  <si>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</si>
  <si>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</si>
  <si>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</si>
  <si>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</si>
  <si>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</si>
  <si>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</si>
  <si>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</si>
  <si>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</si>
  <si>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</si>
  <si>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</si>
  <si>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</si>
  <si>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</si>
  <si>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</si>
  <si>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</si>
  <si>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</si>
  <si>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</si>
  <si>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</si>
  <si>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</si>
  <si>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</si>
  <si>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</si>
  <si>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</si>
  <si>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</si>
  <si>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</si>
  <si>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</si>
  <si>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</si>
  <si>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</si>
  <si>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</si>
  <si>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</si>
  <si>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</si>
  <si>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</si>
  <si>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</si>
  <si>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</si>
  <si>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</si>
  <si>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</si>
  <si>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</si>
  <si>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</si>
  <si>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</si>
  <si>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</si>
  <si>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</si>
  <si>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</si>
  <si>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</si>
  <si>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</si>
  <si>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</si>
  <si>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</si>
  <si>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</si>
  <si>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</si>
  <si>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</si>
  <si>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</si>
  <si>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</si>
  <si>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</si>
  <si>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</si>
  <si>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</si>
  <si>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</si>
  <si>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</si>
  <si>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</si>
  <si>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</si>
  <si>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</si>
  <si>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</si>
  <si>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</si>
  <si>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</si>
  <si>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</si>
  <si>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</si>
  <si>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</si>
  <si>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</si>
  <si>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</si>
  <si>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</si>
  <si>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</si>
  <si>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</si>
  <si>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</si>
  <si>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</si>
  <si>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</si>
  <si>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</si>
  <si>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</si>
  <si>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</si>
  <si>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</si>
  <si>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</si>
  <si>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</si>
  <si>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</si>
  <si>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</si>
  <si>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</si>
  <si>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</si>
  <si>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</si>
  <si>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</si>
  <si>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</si>
  <si>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</si>
  <si>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</si>
  <si>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</si>
  <si>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</si>
  <si>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</si>
  <si>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</si>
  <si>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</si>
  <si>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</si>
  <si>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</si>
  <si>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</si>
  <si>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</si>
  <si>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</si>
  <si>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</si>
  <si>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</si>
  <si>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</si>
  <si>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</si>
  <si>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</si>
  <si>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</si>
  <si>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</si>
  <si>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</si>
  <si>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</si>
  <si>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</si>
  <si>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</si>
  <si>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</si>
  <si>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</si>
  <si>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</si>
  <si>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</si>
  <si>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</si>
  <si>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</si>
  <si>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</si>
  <si>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</si>
  <si>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</si>
  <si>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</si>
  <si>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</si>
  <si>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</si>
  <si>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</si>
  <si>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</si>
  <si>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</si>
  <si>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</si>
  <si>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</si>
  <si>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</si>
  <si>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</si>
  <si>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</si>
  <si>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</si>
  <si>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</si>
  <si>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</si>
  <si>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</si>
  <si>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</si>
  <si>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</si>
  <si>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</si>
  <si>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</si>
  <si>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</si>
  <si>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</si>
  <si>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</si>
  <si>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</si>
  <si>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</si>
  <si>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</si>
  <si>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</si>
  <si>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</si>
  <si>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</si>
  <si>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</si>
  <si>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</si>
  <si>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</si>
  <si>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</si>
  <si>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</si>
  <si>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</si>
  <si>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</si>
  <si>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</si>
  <si>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</si>
  <si>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</si>
  <si>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</si>
  <si>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</si>
  <si>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</si>
  <si>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</si>
  <si>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</si>
  <si>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</si>
  <si>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</si>
  <si>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</si>
  <si>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</si>
  <si>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</si>
  <si>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</si>
  <si>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</si>
  <si>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</si>
  <si>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</si>
  <si>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</si>
  <si>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</si>
  <si>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</si>
  <si>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</si>
  <si>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</si>
  <si>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</si>
  <si>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</si>
  <si>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</si>
  <si>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</si>
  <si>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</si>
  <si>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</si>
  <si>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</si>
  <si>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</si>
  <si>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</si>
  <si>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</si>
  <si>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</si>
  <si>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</si>
  <si>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</si>
  <si>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</si>
  <si>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</si>
  <si>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</si>
  <si>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</si>
  <si>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</si>
  <si>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</si>
  <si>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</si>
  <si>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</si>
  <si>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</si>
  <si>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</si>
  <si>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</si>
  <si>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</si>
  <si>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</si>
  <si>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</si>
  <si>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</si>
  <si>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</si>
  <si>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</si>
  <si>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</si>
  <si>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</si>
  <si>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</si>
  <si>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</si>
  <si>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</si>
  <si>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</si>
  <si>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</si>
  <si>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</si>
  <si>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</si>
  <si>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</si>
  <si>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</si>
  <si>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</si>
  <si>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</si>
  <si>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</si>
  <si>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</si>
  <si>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</si>
  <si>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</si>
  <si>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</si>
  <si>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</si>
  <si>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</si>
  <si>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</si>
  <si>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</si>
  <si>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</si>
  <si>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</si>
  <si>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</si>
  <si>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</si>
  <si>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</si>
  <si>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</si>
  <si>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</si>
  <si>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</si>
  <si>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</si>
  <si>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</si>
  <si>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</si>
  <si>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</si>
  <si>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</si>
  <si>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</si>
  <si>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</si>
  <si>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</si>
  <si>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</si>
  <si>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</si>
  <si>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</si>
  <si>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</si>
  <si>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</si>
  <si>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</si>
  <si>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</si>
  <si>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</si>
  <si>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</si>
  <si>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</si>
  <si>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</si>
  <si>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</si>
  <si>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</si>
  <si>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</si>
  <si>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</si>
  <si>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</si>
  <si>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</si>
  <si>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</si>
  <si>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</si>
  <si>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</si>
  <si>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</si>
  <si>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</si>
  <si>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</si>
  <si>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</si>
  <si>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</si>
  <si>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</si>
  <si>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</si>
  <si>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</si>
  <si>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</si>
  <si>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</si>
  <si>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</si>
  <si>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</si>
  <si>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</si>
  <si>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</si>
  <si>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</si>
  <si>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</si>
  <si>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</si>
  <si>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</si>
  <si>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</si>
  <si>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</si>
  <si>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</si>
  <si>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</si>
  <si>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</si>
  <si>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</si>
  <si>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</si>
  <si>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</si>
  <si>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</si>
  <si>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</si>
  <si>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</si>
  <si>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</si>
  <si>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</si>
  <si>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</si>
  <si>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</si>
  <si>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</si>
  <si>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</si>
  <si>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</si>
  <si>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</si>
  <si>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</si>
  <si>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</si>
  <si>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</si>
  <si>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</si>
  <si>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</si>
  <si>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</si>
  <si>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</si>
  <si>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</si>
  <si>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</si>
  <si>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</si>
  <si>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</si>
  <si>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</si>
  <si>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</si>
  <si>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</si>
  <si>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</si>
  <si>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</si>
  <si>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</si>
  <si>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</si>
  <si>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</si>
  <si>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</si>
  <si>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</si>
  <si>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</si>
  <si>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</si>
  <si>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</si>
  <si>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</si>
  <si>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</si>
  <si>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</si>
  <si>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</si>
  <si>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</si>
  <si>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</si>
  <si>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</si>
  <si>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</si>
  <si>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</si>
  <si>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</si>
  <si>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</si>
  <si>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</si>
  <si>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</si>
  <si>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</si>
  <si>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</si>
  <si>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</si>
  <si>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</si>
  <si>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</si>
  <si>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</si>
  <si>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</si>
  <si>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</si>
  <si>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</si>
  <si>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</si>
  <si>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</si>
  <si>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</si>
  <si>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</si>
  <si>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</si>
  <si>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</si>
  <si>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</si>
  <si>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</si>
  <si>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</si>
  <si>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</si>
  <si>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</si>
  <si>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</si>
  <si>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</si>
  <si>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</si>
  <si>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</si>
  <si>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</si>
  <si>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</si>
  <si>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</si>
  <si>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</si>
  <si>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</si>
  <si>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</si>
  <si>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</si>
  <si>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</si>
  <si>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</si>
  <si>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</si>
  <si>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</si>
  <si>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</si>
  <si>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</si>
  <si>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</si>
  <si>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</si>
  <si>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</si>
  <si>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</si>
  <si>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</si>
  <si>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</si>
  <si>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</si>
  <si>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</si>
  <si>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</si>
  <si>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</si>
  <si>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</si>
  <si>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</si>
  <si>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</si>
  <si>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</si>
  <si>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</si>
  <si>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</si>
  <si>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</si>
  <si>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</si>
  <si>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</si>
  <si>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</si>
  <si>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</si>
  <si>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</si>
  <si>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</si>
  <si>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</si>
  <si>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</si>
  <si>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</si>
  <si>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</si>
  <si>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</si>
  <si>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</si>
  <si>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</si>
  <si>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</si>
  <si>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</si>
  <si>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</si>
  <si>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</si>
  <si>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</si>
  <si>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</si>
  <si>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</si>
  <si>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</si>
  <si>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</si>
  <si>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</si>
  <si>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</si>
  <si>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</si>
  <si>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</si>
  <si>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</si>
  <si>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</si>
  <si>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</si>
  <si>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</si>
  <si>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</si>
  <si>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</si>
  <si>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</si>
  <si>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</si>
  <si>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</si>
  <si>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</si>
  <si>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</si>
  <si>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</si>
  <si>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</si>
  <si>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</si>
  <si>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</si>
  <si>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</si>
  <si>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</si>
  <si>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</si>
  <si>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</si>
  <si>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</si>
  <si>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</si>
  <si>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</si>
  <si>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</si>
  <si>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</si>
  <si>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</si>
  <si>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</si>
  <si>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</si>
  <si>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</si>
  <si>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</si>
  <si>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</si>
  <si>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</si>
  <si>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</si>
  <si>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</si>
  <si>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</si>
  <si>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</si>
  <si>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</si>
  <si>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</si>
  <si>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</si>
  <si>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</si>
  <si>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</si>
  <si>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</si>
  <si>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</si>
  <si>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</si>
  <si>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</si>
  <si>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</si>
  <si>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</si>
  <si>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</si>
  <si>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</si>
  <si>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</si>
  <si>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</si>
  <si>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</si>
  <si>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</si>
  <si>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</si>
  <si>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</si>
  <si>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</si>
  <si>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</si>
  <si>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</si>
  <si>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</si>
  <si>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</si>
  <si>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</si>
  <si>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</si>
  <si>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</si>
  <si>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</si>
  <si>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</si>
  <si>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</si>
  <si>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</si>
  <si>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</si>
  <si>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</si>
  <si>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</si>
  <si>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</si>
  <si>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</si>
  <si>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</si>
  <si>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</si>
  <si>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</si>
  <si>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</si>
  <si>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</si>
  <si>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</si>
  <si>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</si>
  <si>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</si>
  <si>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</si>
  <si>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</si>
  <si>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</si>
  <si>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</si>
  <si>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</si>
  <si>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</si>
  <si>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</si>
  <si>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</si>
  <si>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</si>
  <si>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</si>
  <si>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</si>
  <si>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</si>
  <si>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</si>
  <si>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</si>
  <si>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</si>
  <si>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</si>
  <si>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</si>
  <si>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</si>
  <si>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</si>
  <si>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</si>
  <si>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</si>
  <si>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</si>
  <si>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</si>
  <si>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</si>
  <si>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</si>
  <si>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</si>
  <si>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</si>
  <si>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</si>
  <si>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</si>
  <si>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</si>
  <si>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</si>
  <si>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</si>
  <si>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</si>
  <si>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</si>
  <si>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</si>
  <si>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</si>
  <si>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</si>
  <si>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</si>
  <si>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</si>
  <si>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</si>
  <si>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</si>
  <si>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</si>
  <si>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</si>
  <si>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</si>
  <si>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</si>
  <si>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</si>
  <si>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</si>
  <si>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</si>
  <si>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</si>
  <si>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</si>
  <si>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</si>
  <si>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</si>
  <si>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</si>
  <si>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</si>
  <si>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</si>
  <si>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</si>
  <si>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</si>
  <si>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</si>
  <si>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</si>
  <si>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</si>
  <si>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</si>
  <si>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</si>
  <si>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</si>
  <si>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</si>
  <si>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</si>
  <si>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</si>
  <si>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</si>
  <si>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</si>
  <si>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</si>
  <si>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</si>
  <si>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</si>
  <si>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</si>
  <si>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</si>
  <si>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</si>
  <si>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</si>
  <si>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</si>
  <si>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</si>
  <si>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</si>
  <si>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</si>
  <si>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</si>
  <si>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</si>
  <si>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</si>
  <si>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</si>
  <si>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</si>
  <si>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</si>
  <si>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</si>
  <si>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</si>
  <si>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</si>
  <si>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</si>
  <si>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</si>
  <si>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</si>
  <si>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</si>
  <si>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</si>
  <si>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</si>
  <si>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</si>
  <si>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</si>
  <si>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</si>
  <si>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</si>
  <si>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</si>
  <si>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</si>
  <si>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</si>
  <si>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</si>
  <si>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</si>
  <si>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</si>
  <si>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</si>
  <si>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</si>
  <si>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</si>
  <si>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</si>
  <si>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</si>
  <si>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</si>
  <si>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</si>
  <si>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</si>
  <si>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</si>
  <si>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</si>
  <si>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</si>
  <si>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</si>
  <si>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</si>
  <si>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</si>
  <si>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</si>
  <si>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</si>
  <si>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</si>
  <si>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</si>
  <si>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</si>
  <si>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</si>
  <si>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</si>
  <si>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</si>
  <si>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</si>
  <si>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</si>
  <si>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</si>
  <si>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</si>
  <si>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</si>
  <si>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</si>
  <si>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</si>
  <si>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</si>
  <si>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</si>
  <si>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</si>
  <si>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</si>
  <si>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</si>
  <si>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</si>
  <si>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</si>
  <si>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</si>
  <si>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</si>
  <si>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</si>
  <si>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</si>
  <si>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</si>
  <si>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</si>
  <si>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</si>
  <si>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</si>
  <si>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</si>
  <si>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</si>
  <si>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</si>
  <si>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</si>
  <si>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</si>
  <si>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</si>
  <si>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</si>
  <si>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</si>
  <si>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</si>
  <si>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</si>
  <si>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</si>
  <si>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</si>
  <si>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</si>
  <si>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</si>
  <si>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</si>
  <si>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</si>
  <si>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</si>
  <si>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</si>
  <si>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</si>
  <si>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</si>
  <si>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</si>
  <si>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</si>
  <si>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</si>
  <si>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</si>
  <si>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</si>
  <si>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</si>
  <si>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</si>
  <si>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</si>
  <si>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</si>
  <si>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</si>
  <si>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</si>
  <si>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</si>
  <si>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</si>
  <si>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</si>
  <si>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</si>
  <si>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</si>
  <si>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</si>
  <si>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</si>
  <si>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</si>
  <si>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</si>
  <si>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</si>
  <si>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</si>
  <si>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</si>
  <si>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</si>
  <si>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</si>
  <si>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</si>
  <si>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</si>
  <si>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</si>
  <si>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</si>
  <si>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</si>
  <si>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</si>
  <si>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</si>
  <si>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</si>
  <si>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</si>
  <si>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</si>
  <si>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</si>
  <si>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</si>
  <si>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</si>
  <si>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</si>
  <si>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</si>
  <si>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</si>
  <si>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</si>
  <si>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</si>
  <si>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</si>
  <si>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</si>
  <si>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</si>
  <si>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</si>
  <si>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</si>
  <si>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</si>
  <si>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</si>
  <si>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</si>
  <si>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</si>
  <si>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</si>
  <si>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</si>
  <si>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</si>
  <si>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</si>
  <si>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</si>
  <si>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</si>
  <si>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</si>
  <si>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</si>
  <si>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</si>
  <si>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</si>
  <si>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</si>
  <si>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</si>
  <si>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</si>
  <si>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</si>
  <si>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</si>
  <si>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</si>
  <si>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</si>
  <si>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</si>
  <si>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</si>
  <si>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</si>
  <si>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</si>
  <si>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</si>
  <si>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</si>
  <si>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</si>
  <si>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</si>
  <si>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</si>
  <si>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</si>
  <si>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</si>
  <si>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</si>
  <si>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</si>
  <si>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</si>
  <si>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</si>
  <si>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</si>
  <si>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</si>
  <si>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</si>
  <si>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</si>
  <si>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</si>
  <si>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</si>
  <si>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</si>
  <si>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</si>
  <si>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</si>
  <si>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</si>
  <si>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</si>
  <si>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</si>
  <si>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</si>
  <si>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</si>
  <si>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</si>
  <si>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</si>
  <si>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</si>
  <si>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</si>
  <si>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</si>
  <si>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</si>
  <si>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</si>
  <si>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</si>
  <si>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</si>
  <si>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</si>
  <si>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</si>
  <si>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</si>
  <si>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</si>
  <si>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</si>
  <si>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</si>
  <si>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</si>
  <si>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</si>
  <si>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</si>
  <si>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</si>
  <si>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</si>
  <si>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</si>
  <si>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</si>
  <si>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</si>
  <si>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</si>
  <si>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</si>
  <si>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</si>
  <si>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</si>
  <si>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</si>
  <si>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</si>
  <si>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</si>
  <si>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</si>
  <si>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</si>
  <si>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</si>
  <si>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</si>
  <si>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</si>
  <si>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</si>
  <si>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</si>
  <si>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</si>
  <si>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</si>
  <si>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</si>
  <si>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</si>
  <si>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</si>
  <si>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</si>
  <si>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</si>
  <si>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</si>
  <si>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</si>
  <si>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</si>
  <si>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</si>
  <si>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</si>
  <si>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</si>
  <si>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</si>
  <si>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</si>
  <si>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</si>
  <si>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</si>
  <si>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</si>
  <si>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</si>
  <si>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</si>
  <si>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</si>
  <si>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</si>
  <si>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</si>
  <si>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</si>
  <si>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</si>
  <si>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</si>
  <si>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</si>
  <si>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</si>
  <si>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</si>
  <si>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</si>
  <si>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</si>
  <si>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</si>
  <si>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</si>
  <si>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</si>
  <si>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</si>
  <si>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</si>
  <si>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</si>
  <si>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</si>
  <si>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</si>
  <si>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</si>
  <si>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</si>
  <si>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</si>
  <si>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</si>
  <si>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</si>
  <si>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</si>
  <si>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</si>
  <si>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</si>
  <si>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</si>
  <si>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</si>
  <si>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</si>
  <si>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</si>
  <si>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</si>
  <si>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</si>
  <si>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</si>
  <si>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</si>
  <si>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</si>
  <si>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</si>
  <si>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</si>
  <si>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</si>
  <si>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</si>
  <si>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</si>
  <si>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</si>
  <si>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</si>
  <si>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</si>
  <si>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</si>
  <si>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</si>
  <si>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</si>
  <si>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</si>
  <si>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</si>
  <si>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</si>
  <si>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</si>
  <si>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</si>
  <si>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</si>
  <si>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</si>
  <si>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</si>
  <si>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</si>
  <si>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</si>
  <si>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</si>
  <si>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</si>
  <si>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</si>
  <si>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</si>
  <si>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</si>
  <si>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</si>
  <si>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</si>
  <si>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</si>
  <si>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</si>
  <si>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</si>
  <si>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</si>
  <si>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</si>
  <si>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</si>
  <si>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</si>
  <si>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</si>
  <si>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</si>
  <si>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</si>
  <si>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</si>
  <si>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</si>
  <si>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</si>
  <si>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</si>
  <si>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</si>
  <si>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</si>
  <si>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</si>
  <si>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</si>
  <si>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</si>
  <si>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</si>
  <si>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</si>
  <si>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</si>
  <si>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</si>
  <si>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</si>
  <si>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</si>
  <si>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</si>
  <si>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</si>
  <si>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</si>
  <si>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</si>
  <si>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</si>
  <si>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</si>
  <si>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</si>
  <si>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</si>
  <si>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</si>
  <si>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</si>
  <si>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</si>
  <si>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</si>
  <si>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</si>
  <si>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</si>
  <si>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</si>
  <si>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</si>
  <si>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</si>
  <si>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</si>
  <si>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</si>
  <si>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</si>
  <si>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</si>
  <si>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</si>
  <si>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</si>
  <si>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</si>
  <si>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</si>
  <si>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</si>
  <si>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</si>
  <si>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</si>
  <si>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</si>
  <si>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</si>
  <si>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</si>
  <si>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</si>
  <si>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</si>
  <si>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</si>
  <si>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</si>
  <si>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</si>
  <si>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</si>
  <si>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</si>
  <si>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</si>
  <si>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</si>
  <si>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</si>
  <si>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</si>
  <si>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</si>
  <si>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</si>
  <si>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</si>
  <si>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</si>
  <si>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</si>
  <si>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</si>
  <si>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</si>
  <si>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</si>
  <si>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</si>
  <si>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</si>
  <si>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</si>
  <si>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</si>
  <si>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</si>
  <si>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</si>
  <si>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</si>
  <si>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</si>
  <si>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</si>
  <si>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</si>
  <si>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</si>
  <si>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</si>
  <si>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</si>
  <si>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</si>
  <si>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</si>
  <si>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</si>
  <si>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</si>
  <si>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</si>
  <si>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</si>
  <si>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</si>
  <si>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</si>
  <si>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</si>
  <si>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</si>
  <si>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</si>
  <si>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</si>
  <si>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</si>
  <si>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</si>
  <si>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</si>
  <si>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</si>
  <si>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</si>
  <si>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</si>
  <si>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</si>
  <si>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</si>
  <si>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</si>
  <si>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</si>
  <si>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</si>
  <si>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</si>
  <si>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</si>
  <si>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</si>
  <si>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</si>
  <si>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</si>
  <si>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</si>
  <si>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</si>
  <si>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</si>
  <si>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</si>
  <si>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</si>
  <si>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</si>
  <si>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</si>
  <si>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</si>
  <si>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</si>
  <si>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</si>
  <si>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</si>
  <si>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</si>
  <si>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</si>
  <si>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</si>
  <si>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</si>
  <si>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</si>
  <si>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</si>
  <si>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</si>
  <si>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</si>
  <si>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</si>
  <si>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</si>
  <si>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</si>
  <si>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</si>
  <si>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</si>
  <si>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</si>
  <si>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</si>
  <si>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</si>
  <si>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</si>
  <si>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</si>
  <si>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</si>
  <si>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</si>
  <si>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</si>
  <si>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</si>
  <si>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</si>
  <si>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</si>
  <si>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</si>
  <si>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</si>
  <si>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</si>
  <si>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</si>
  <si>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</si>
  <si>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</si>
  <si>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</si>
  <si>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</si>
  <si>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</si>
  <si>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</si>
  <si>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</si>
  <si>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</si>
  <si>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</si>
  <si>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</si>
  <si>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</si>
  <si>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</si>
  <si>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</si>
  <si>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</si>
  <si>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</si>
  <si>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</si>
  <si>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</si>
  <si>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</si>
  <si>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</si>
  <si>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</si>
  <si>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</si>
  <si>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</si>
  <si>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</si>
  <si>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</si>
  <si>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</si>
  <si>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</si>
  <si>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</si>
  <si>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</si>
  <si>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</si>
  <si>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</si>
  <si>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</si>
  <si>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</si>
  <si>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</si>
  <si>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</si>
  <si>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</si>
  <si>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</si>
  <si>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</si>
  <si>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</si>
  <si>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</si>
  <si>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</si>
  <si>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</si>
  <si>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</si>
  <si>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</si>
  <si>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</si>
  <si>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</si>
  <si>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</si>
  <si>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</si>
  <si>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</si>
  <si>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</si>
  <si>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</si>
  <si>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</si>
  <si>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</si>
  <si>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</si>
  <si>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</si>
  <si>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</si>
  <si>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</si>
  <si>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</si>
  <si>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</si>
  <si>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</si>
  <si>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</si>
  <si>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</si>
  <si>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</si>
  <si>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</si>
  <si>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</si>
  <si>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</si>
  <si>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</si>
  <si>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</si>
  <si>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</si>
  <si>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</si>
  <si>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</si>
  <si>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</si>
  <si>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</si>
  <si>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</si>
  <si>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</si>
  <si>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</si>
  <si>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</si>
  <si>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</si>
  <si>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</si>
  <si>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</si>
  <si>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</si>
  <si>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</si>
  <si>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</si>
  <si>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</si>
  <si>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</si>
  <si>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</si>
  <si>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</si>
  <si>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</si>
  <si>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</si>
  <si>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</si>
  <si>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</si>
  <si>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</si>
  <si>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</si>
  <si>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</si>
  <si>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</si>
  <si>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</si>
  <si>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</si>
  <si>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</si>
  <si>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</si>
  <si>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</si>
  <si>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</si>
  <si>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</si>
  <si>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</si>
  <si>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</si>
  <si>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</si>
  <si>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</si>
  <si>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</si>
  <si>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</si>
  <si>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</si>
  <si>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</si>
  <si>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</si>
  <si>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</si>
  <si>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</si>
  <si>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</si>
  <si>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</si>
  <si>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</si>
  <si>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</si>
  <si>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</si>
  <si>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</si>
  <si>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</si>
  <si>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</si>
  <si>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</si>
  <si>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</si>
  <si>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</si>
  <si>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</si>
  <si>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</si>
  <si>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</si>
  <si>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</si>
  <si>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</si>
  <si>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</si>
  <si>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</si>
  <si>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</si>
  <si>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</si>
  <si>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</si>
  <si>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</si>
  <si>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</si>
  <si>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</si>
  <si>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</si>
  <si>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</si>
  <si>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</si>
  <si>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</si>
  <si>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</si>
  <si>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</si>
  <si>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</si>
  <si>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</si>
  <si>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</si>
  <si>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</si>
  <si>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</si>
  <si>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</si>
  <si>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</si>
  <si>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</si>
  <si>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</si>
  <si>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</si>
  <si>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</si>
  <si>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</si>
  <si>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</si>
  <si>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</si>
  <si>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</si>
  <si>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</si>
  <si>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</si>
  <si>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</si>
  <si>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</si>
  <si>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</si>
  <si>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</si>
  <si>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</si>
  <si>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</si>
  <si>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</si>
  <si>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</si>
  <si>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</si>
  <si>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</si>
  <si>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</si>
  <si>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</si>
  <si>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</si>
  <si>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</si>
  <si>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</si>
  <si>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</si>
  <si>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</si>
  <si>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</si>
  <si>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</si>
  <si>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</si>
  <si>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</si>
  <si>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</si>
  <si>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</si>
  <si>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</si>
  <si>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</si>
  <si>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</si>
  <si>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</si>
  <si>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</si>
  <si>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</si>
  <si>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</si>
  <si>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</si>
  <si>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</si>
  <si>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</si>
  <si>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</si>
  <si>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</si>
  <si>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</si>
  <si>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</si>
  <si>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</si>
  <si>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</si>
  <si>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</si>
  <si>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</si>
  <si>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</si>
  <si>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</si>
  <si>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</si>
  <si>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</si>
  <si>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</si>
  <si>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</si>
  <si>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</si>
  <si>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</si>
  <si>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</si>
  <si>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</si>
  <si>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</si>
  <si>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</si>
  <si>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</si>
  <si>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</si>
  <si>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</si>
  <si>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</si>
  <si>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</si>
  <si>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</si>
  <si>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</si>
  <si>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</si>
  <si>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</si>
  <si>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</si>
  <si>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</si>
  <si>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</si>
  <si>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</si>
  <si>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</si>
  <si>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</si>
  <si>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</si>
  <si>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</si>
  <si>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</si>
  <si>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</si>
  <si>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</si>
  <si>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</si>
  <si>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</si>
  <si>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</si>
  <si>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</si>
  <si>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</si>
  <si>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</si>
  <si>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</si>
  <si>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</si>
  <si>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</si>
  <si>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</si>
  <si>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</si>
  <si>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</si>
  <si>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</si>
  <si>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</si>
  <si>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</si>
  <si>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</si>
  <si>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</si>
  <si>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</si>
  <si>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</si>
  <si>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</si>
  <si>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</si>
  <si>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</si>
  <si>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</si>
  <si>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</si>
  <si>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</si>
  <si>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</si>
  <si>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</si>
  <si>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</si>
  <si>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</si>
  <si>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</si>
  <si>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</si>
  <si>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</si>
  <si>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</si>
  <si>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</si>
  <si>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</si>
  <si>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</si>
  <si>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</si>
  <si>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</si>
  <si>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</si>
  <si>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</si>
  <si>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</si>
  <si>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</si>
  <si>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</si>
  <si>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</si>
  <si>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</si>
  <si>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</si>
  <si>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</si>
  <si>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</si>
  <si>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</si>
  <si>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</si>
  <si>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</si>
  <si>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</si>
  <si>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</si>
  <si>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</si>
  <si>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</si>
  <si>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</si>
  <si>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</si>
  <si>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</si>
  <si>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</si>
  <si>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</si>
  <si>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</si>
  <si>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</si>
  <si>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</si>
  <si>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</si>
  <si>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</si>
  <si>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</si>
  <si>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</si>
  <si>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</si>
  <si>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</si>
  <si>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</si>
  <si>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</si>
  <si>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</si>
  <si>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</si>
  <si>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</si>
  <si>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</si>
  <si>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</si>
  <si>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</si>
  <si>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</si>
  <si>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</si>
  <si>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</si>
  <si>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</si>
  <si>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</si>
  <si>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</si>
  <si>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</si>
  <si>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</si>
  <si>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</si>
  <si>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</si>
  <si>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</si>
  <si>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</si>
  <si>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</si>
  <si>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</si>
  <si>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</si>
  <si>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</si>
  <si>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</si>
  <si>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</si>
  <si>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</si>
  <si>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</si>
  <si>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</si>
  <si>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</si>
  <si>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</si>
  <si>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</si>
  <si>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</si>
  <si>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</si>
  <si>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</si>
  <si>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</si>
  <si>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</si>
  <si>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</si>
  <si>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</si>
  <si>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</si>
  <si>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</si>
  <si>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</si>
  <si>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</si>
  <si>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</si>
  <si>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</si>
  <si>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</si>
  <si>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</si>
  <si>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</si>
  <si>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</si>
  <si>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</si>
  <si>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</si>
  <si>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</si>
  <si>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</si>
  <si>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</si>
  <si>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</si>
  <si>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</si>
  <si>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</si>
  <si>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</si>
  <si>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</si>
  <si>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</si>
  <si>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</si>
  <si>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</si>
  <si>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</si>
  <si>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</si>
  <si>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</si>
  <si>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</si>
  <si>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</si>
  <si>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</si>
  <si>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</si>
  <si>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</si>
  <si>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</si>
  <si>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</si>
  <si>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</si>
  <si>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</si>
  <si>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</si>
  <si>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</si>
  <si>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</si>
  <si>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</si>
  <si>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</si>
  <si>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</si>
  <si>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</si>
  <si>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</si>
  <si>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</si>
  <si>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</si>
  <si>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</si>
  <si>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</si>
  <si>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</si>
  <si>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</si>
  <si>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</si>
  <si>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</si>
  <si>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</si>
  <si>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</si>
  <si>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</si>
  <si>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</si>
  <si>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</si>
  <si>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</si>
  <si>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</si>
  <si>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</si>
  <si>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</si>
  <si>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</si>
  <si>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</si>
  <si>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</si>
  <si>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</si>
  <si>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</si>
  <si>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</si>
  <si>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</si>
  <si>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</si>
  <si>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</si>
  <si>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</si>
  <si>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</si>
  <si>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</si>
  <si>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</si>
  <si>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</si>
  <si>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</si>
  <si>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</si>
  <si>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</si>
  <si>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</si>
  <si>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</si>
  <si>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</si>
  <si>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</si>
  <si>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</si>
  <si>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</si>
  <si>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</si>
  <si>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</si>
  <si>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</si>
  <si>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</si>
  <si>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</si>
  <si>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</si>
  <si>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</si>
  <si>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</si>
  <si>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</si>
  <si>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</si>
  <si>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</si>
  <si>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</si>
  <si>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</si>
  <si>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</si>
  <si>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</si>
  <si>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</si>
  <si>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</si>
  <si>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</si>
  <si>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</si>
  <si>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</si>
  <si>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</si>
  <si>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</si>
  <si>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</si>
  <si>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</si>
  <si>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</si>
  <si>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</si>
  <si>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</si>
  <si>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</si>
  <si>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</si>
  <si>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</si>
  <si>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</si>
  <si>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</si>
  <si>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</si>
  <si>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</si>
  <si>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</si>
  <si>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</si>
  <si>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</si>
  <si>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</si>
  <si>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</si>
  <si>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</si>
  <si>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</si>
  <si>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</si>
  <si>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</si>
  <si>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</si>
  <si>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</si>
  <si>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</si>
  <si>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</si>
  <si>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</si>
  <si>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</si>
  <si>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</si>
  <si>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</si>
  <si>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</si>
  <si>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</si>
  <si>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</si>
  <si>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</si>
  <si>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</si>
  <si>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</si>
  <si>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</si>
  <si>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</si>
  <si>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</si>
  <si>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</si>
  <si>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</si>
  <si>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</si>
  <si>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</si>
  <si>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</si>
  <si>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</si>
  <si>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</si>
  <si>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</si>
  <si>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</si>
  <si>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</si>
  <si>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</si>
  <si>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</si>
  <si>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</si>
  <si>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</si>
  <si>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</si>
  <si>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</si>
  <si>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</si>
  <si>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</si>
  <si>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</si>
  <si>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</si>
  <si>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</si>
  <si>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</si>
  <si>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</si>
  <si>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</si>
  <si>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</si>
  <si>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</si>
  <si>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</si>
  <si>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</si>
  <si>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</si>
  <si>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</si>
  <si>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</si>
  <si>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</si>
  <si>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</si>
  <si>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</si>
  <si>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</si>
  <si>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</si>
  <si>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</si>
  <si>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</si>
  <si>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</si>
  <si>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</si>
  <si>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</si>
  <si>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</si>
  <si>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</si>
  <si>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</si>
  <si>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</si>
  <si>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</si>
  <si>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</si>
  <si>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</si>
  <si>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</si>
  <si>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</si>
  <si>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</si>
  <si>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</si>
  <si>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</si>
  <si>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</si>
  <si>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</si>
  <si>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</si>
  <si>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</si>
  <si>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</si>
  <si>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</si>
  <si>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</si>
  <si>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</si>
  <si>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</si>
  <si>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</si>
  <si>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</si>
  <si>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</si>
  <si>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</si>
  <si>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</si>
  <si>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</si>
  <si>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</si>
  <si>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</si>
  <si>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</si>
  <si>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</si>
  <si>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</si>
  <si>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</si>
  <si>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</si>
  <si>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</si>
  <si>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</si>
  <si>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</si>
  <si>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</si>
  <si>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</si>
  <si>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</si>
  <si>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</si>
  <si>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</si>
  <si>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</si>
  <si>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</si>
  <si>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</si>
  <si>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</si>
  <si>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</si>
  <si>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</si>
  <si>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</si>
  <si>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</si>
  <si>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</si>
  <si>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</si>
  <si>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</si>
  <si>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</si>
  <si>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</si>
  <si>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</si>
  <si>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</si>
  <si>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</si>
  <si>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</si>
  <si>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</si>
  <si>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</si>
  <si>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</si>
  <si>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</si>
  <si>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</si>
  <si>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</si>
  <si>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</si>
  <si>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</si>
  <si>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</si>
  <si>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</si>
  <si>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</si>
  <si>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</si>
  <si>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</si>
  <si>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</si>
  <si>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</si>
  <si>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</si>
  <si>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</si>
  <si>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</si>
  <si>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</si>
  <si>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</si>
  <si>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</si>
  <si>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</si>
  <si>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</si>
  <si>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</si>
  <si>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</si>
  <si>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</si>
  <si>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</si>
  <si>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</si>
  <si>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</si>
  <si>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</si>
  <si>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</si>
  <si>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</si>
  <si>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</si>
  <si>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</si>
  <si>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</si>
  <si>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</si>
  <si>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</si>
  <si>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</si>
  <si>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</si>
  <si>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</si>
  <si>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</si>
  <si>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</si>
  <si>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</si>
  <si>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</si>
  <si>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</si>
  <si>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</si>
  <si>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</si>
  <si>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</si>
  <si>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</si>
  <si>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</si>
  <si>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</si>
  <si>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</si>
  <si>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</si>
  <si>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</si>
  <si>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</si>
  <si>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</si>
  <si>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</si>
  <si>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</si>
  <si>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</si>
  <si>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</si>
  <si>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</si>
  <si>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</si>
  <si>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</si>
  <si>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</si>
  <si>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</si>
  <si>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</si>
  <si>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</si>
  <si>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</si>
  <si>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</si>
  <si>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</si>
  <si>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</si>
  <si>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</si>
  <si>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</si>
  <si>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</si>
  <si>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</si>
  <si>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</si>
  <si>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</si>
  <si>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</si>
  <si>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</si>
  <si>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</si>
  <si>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</si>
  <si>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</si>
  <si>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</si>
  <si>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</si>
  <si>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</si>
  <si>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</si>
  <si>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</si>
  <si>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</si>
  <si>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</si>
  <si>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</si>
  <si>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</si>
  <si>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</si>
  <si>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</si>
  <si>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</si>
  <si>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</si>
  <si>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</si>
  <si>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</si>
  <si>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</si>
  <si>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</si>
  <si>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</si>
  <si>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</si>
  <si>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</si>
  <si>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</si>
  <si>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</si>
  <si>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</si>
  <si>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</si>
  <si>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</si>
  <si>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</si>
  <si>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</si>
  <si>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</si>
  <si>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</si>
  <si>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</si>
  <si>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</si>
  <si>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</si>
  <si>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</si>
  <si>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</si>
  <si>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</si>
  <si>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</si>
  <si>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</si>
  <si>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</si>
  <si>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</si>
  <si>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</si>
  <si>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</si>
  <si>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</si>
  <si>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</si>
  <si>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</si>
  <si>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</si>
  <si>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</si>
  <si>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</si>
  <si>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</si>
  <si>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</si>
  <si>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</si>
  <si>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</si>
  <si>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</si>
  <si>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</si>
  <si>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</si>
  <si>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</si>
  <si>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</si>
  <si>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</si>
  <si>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</si>
  <si>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</si>
  <si>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</si>
  <si>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</si>
  <si>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</si>
  <si>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</si>
  <si>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</si>
  <si>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</si>
  <si>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</si>
  <si>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</si>
  <si>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</si>
  <si>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</si>
  <si>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</si>
  <si>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</si>
  <si>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</si>
  <si>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</si>
  <si>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</si>
  <si>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</si>
  <si>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</si>
  <si>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</si>
  <si>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</si>
  <si>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</si>
  <si>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</si>
  <si>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</si>
  <si>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</si>
  <si>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</si>
  <si>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</si>
  <si>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</si>
  <si>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</si>
  <si>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</si>
  <si>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</si>
  <si>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</si>
  <si>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</si>
  <si>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</si>
  <si>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</si>
  <si>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</si>
  <si>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</si>
  <si>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</si>
  <si>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</si>
  <si>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</si>
  <si>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</si>
  <si>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</si>
  <si>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</si>
  <si>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</si>
  <si>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</si>
  <si>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</si>
  <si>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</si>
  <si>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</si>
  <si>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</si>
  <si>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</si>
  <si>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</si>
  <si>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</si>
  <si>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</si>
  <si>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</si>
  <si>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</si>
  <si>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</si>
  <si>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</si>
  <si>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</si>
  <si>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</si>
  <si>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</si>
  <si>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</si>
  <si>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</si>
  <si>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</si>
  <si>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</si>
  <si>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</si>
  <si>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</si>
  <si>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</si>
  <si>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</si>
  <si>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</si>
  <si>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</si>
  <si>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</si>
  <si>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</si>
  <si>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</si>
  <si>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</si>
  <si>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</si>
  <si>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</si>
  <si>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</si>
  <si>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</si>
  <si>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</si>
  <si>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</si>
  <si>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</si>
  <si>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</si>
  <si>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</si>
  <si>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</si>
  <si>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</si>
  <si>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</si>
  <si>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</si>
  <si>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</si>
  <si>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</si>
  <si>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</si>
  <si>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</si>
  <si>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</si>
  <si>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</si>
  <si>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</si>
  <si>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</si>
  <si>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</si>
  <si>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</si>
  <si>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</si>
  <si>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</si>
  <si>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</si>
  <si>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</si>
  <si>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</si>
  <si>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</si>
  <si>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</si>
  <si>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</si>
  <si>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</si>
  <si>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</si>
  <si>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</si>
  <si>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</si>
  <si>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</si>
  <si>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</si>
  <si>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</si>
  <si>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</si>
  <si>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</si>
  <si>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</si>
  <si>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</si>
  <si>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</si>
  <si>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</si>
  <si>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</si>
  <si>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</si>
  <si>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</si>
  <si>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</si>
  <si>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</si>
  <si>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</si>
  <si>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</si>
  <si>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</si>
  <si>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</si>
  <si>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</si>
  <si>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</si>
  <si>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</si>
  <si>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</si>
  <si>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</si>
  <si>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</si>
  <si>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</si>
  <si>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</si>
  <si>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</si>
  <si>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</si>
  <si>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</si>
  <si>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</si>
  <si>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</si>
  <si>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</si>
  <si>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</si>
  <si>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</si>
  <si>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</si>
  <si>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</si>
  <si>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</si>
  <si>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</si>
  <si>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</si>
  <si>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</si>
  <si>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</si>
  <si>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</si>
  <si>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</si>
  <si>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</si>
  <si>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</si>
  <si>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</si>
  <si>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</si>
  <si>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</si>
  <si>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</si>
  <si>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</si>
  <si>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</si>
  <si>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</si>
  <si>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</si>
  <si>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</si>
  <si>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</si>
  <si>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</si>
  <si>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</si>
  <si>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</si>
  <si>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</si>
  <si>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</si>
  <si>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</si>
  <si>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</si>
  <si>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</si>
  <si>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</si>
  <si>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</si>
  <si>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</si>
  <si>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</si>
  <si>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</si>
  <si>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</si>
  <si>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</si>
  <si>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</si>
  <si>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</si>
  <si>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</si>
  <si>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</si>
  <si>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</si>
  <si>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</si>
  <si>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</si>
  <si>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</si>
  <si>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</si>
  <si>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</si>
  <si>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</si>
  <si>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</si>
  <si>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</si>
  <si>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</si>
  <si>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</si>
  <si>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</si>
  <si>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</si>
  <si>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</si>
  <si>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</si>
  <si>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</si>
  <si>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</si>
  <si>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</si>
  <si>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</si>
  <si>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</si>
  <si>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</si>
  <si>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</si>
  <si>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</si>
  <si>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</si>
  <si>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</si>
  <si>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</si>
  <si>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</si>
  <si>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</si>
  <si>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</si>
  <si>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</si>
  <si>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</si>
  <si>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</si>
  <si>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</si>
  <si>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</si>
  <si>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</si>
  <si>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</si>
  <si>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</si>
  <si>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</si>
  <si>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</si>
  <si>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</si>
  <si>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</si>
  <si>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</si>
  <si>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</si>
  <si>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</si>
  <si>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</si>
  <si>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</si>
  <si>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</si>
  <si>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</si>
  <si>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</si>
  <si>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</si>
  <si>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</si>
  <si>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</si>
  <si>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</si>
  <si>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</si>
  <si>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</si>
  <si>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</si>
  <si>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</si>
  <si>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</si>
  <si>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</si>
  <si>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</si>
  <si>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</si>
  <si>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</si>
  <si>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</si>
  <si>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</si>
  <si>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</si>
  <si>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</si>
  <si>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</si>
  <si>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</si>
  <si>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</si>
  <si>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</si>
  <si>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</si>
  <si>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</si>
  <si>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</si>
  <si>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</si>
  <si>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</si>
  <si>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</si>
  <si>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</si>
  <si>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</si>
  <si>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</si>
  <si>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</si>
  <si>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</si>
  <si>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</si>
  <si>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</si>
  <si>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</si>
  <si>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</si>
  <si>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</si>
  <si>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</si>
  <si>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</si>
  <si>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</si>
  <si>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</si>
  <si>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</si>
  <si>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</si>
  <si>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</si>
  <si>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</si>
  <si>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</si>
  <si>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</si>
  <si>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</si>
  <si>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</si>
  <si>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</si>
  <si>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</si>
  <si>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</si>
  <si>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</si>
  <si>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</si>
  <si>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</si>
  <si>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</si>
  <si>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</si>
  <si>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</si>
  <si>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</si>
  <si>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</si>
  <si>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</si>
  <si>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</si>
  <si>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</si>
  <si>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</si>
  <si>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</si>
  <si>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</si>
  <si>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</si>
  <si>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</si>
  <si>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</si>
  <si>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</si>
  <si>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</si>
  <si>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</si>
  <si>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</si>
  <si>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</si>
  <si>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</si>
  <si>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</si>
  <si>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</si>
  <si>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</si>
  <si>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</si>
  <si>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</si>
  <si>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</si>
  <si>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</si>
  <si>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</si>
  <si>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</si>
  <si>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</si>
  <si>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</si>
  <si>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</si>
  <si>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</si>
  <si>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</si>
  <si>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</si>
  <si>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</si>
  <si>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</si>
  <si>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</si>
  <si>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</si>
  <si>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</si>
  <si>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</si>
  <si>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</si>
  <si>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</si>
  <si>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</si>
  <si>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</si>
  <si>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</si>
  <si>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</si>
  <si>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</si>
  <si>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</si>
  <si>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</si>
  <si>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</si>
  <si>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</si>
  <si>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</si>
  <si>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</si>
  <si>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</si>
  <si>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</si>
  <si>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</si>
  <si>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</si>
  <si>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</si>
  <si>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</si>
  <si>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</si>
  <si>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</si>
  <si>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</si>
  <si>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</si>
  <si>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</si>
  <si>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</si>
  <si>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</si>
  <si>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</si>
  <si>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</si>
  <si>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</si>
  <si>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</si>
  <si>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</si>
  <si>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</si>
  <si>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</si>
  <si>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</si>
  <si>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</si>
  <si>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</si>
  <si>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</si>
  <si>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</si>
  <si>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</si>
  <si>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</si>
  <si>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</si>
  <si>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</si>
  <si>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</si>
  <si>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</si>
  <si>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</si>
  <si>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</si>
  <si>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</si>
  <si>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</si>
  <si>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</si>
  <si>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</si>
  <si>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</si>
  <si>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</si>
  <si>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</si>
  <si>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</si>
  <si>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</si>
  <si>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</si>
  <si>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</si>
  <si>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</si>
  <si>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</si>
  <si>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</si>
  <si>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</si>
  <si>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</si>
  <si>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</si>
  <si>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</si>
  <si>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</si>
  <si>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</si>
  <si>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</si>
  <si>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</si>
  <si>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</si>
  <si>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</si>
  <si>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</si>
  <si>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</si>
  <si>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</si>
  <si>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</si>
  <si>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</si>
  <si>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</si>
  <si>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</si>
  <si>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</si>
  <si>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</si>
  <si>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</si>
  <si>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</si>
  <si>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</si>
  <si>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</si>
  <si>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</si>
  <si>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</si>
  <si>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</si>
  <si>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</si>
  <si>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</si>
  <si>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</si>
  <si>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</si>
  <si>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</si>
  <si>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</si>
  <si>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</si>
  <si>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</si>
  <si>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</si>
  <si>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</si>
  <si>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</si>
  <si>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</si>
  <si>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</si>
  <si>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</si>
  <si>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</si>
  <si>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</si>
  <si>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</si>
  <si>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</si>
  <si>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</si>
  <si>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</si>
  <si>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</si>
  <si>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</si>
  <si>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</si>
  <si>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</si>
  <si>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</si>
  <si>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</si>
  <si>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</si>
  <si>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</si>
  <si>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</si>
  <si>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</si>
  <si>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</si>
  <si>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</si>
  <si>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</si>
  <si>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</si>
  <si>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</si>
  <si>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</si>
  <si>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</si>
  <si>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</si>
  <si>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</si>
  <si>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</si>
  <si>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</si>
  <si>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</si>
  <si>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</si>
  <si>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</si>
  <si>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</si>
  <si>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</si>
  <si>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</si>
  <si>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</si>
  <si>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</si>
  <si>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</si>
  <si>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</si>
  <si>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</si>
  <si>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</si>
  <si>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</si>
  <si>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</si>
  <si>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</si>
  <si>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</si>
  <si>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</si>
  <si>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</si>
  <si>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</si>
  <si>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</si>
  <si>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</si>
  <si>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</si>
  <si>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</si>
  <si>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</si>
  <si>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</si>
  <si>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</si>
  <si>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</si>
  <si>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</si>
  <si>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</si>
  <si>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</si>
  <si>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</si>
  <si>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</si>
  <si>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</si>
  <si>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</si>
  <si>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</si>
  <si>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</si>
  <si>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</si>
  <si>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</si>
  <si>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</si>
  <si>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</si>
  <si>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</si>
  <si>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</si>
  <si>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</si>
  <si>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</si>
  <si>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</si>
  <si>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</si>
  <si>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</si>
  <si>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</si>
  <si>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</si>
  <si>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</si>
  <si>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</si>
  <si>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</si>
  <si>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</si>
  <si>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</si>
  <si>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</si>
  <si>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</si>
  <si>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</si>
  <si>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</si>
  <si>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</si>
  <si>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</si>
  <si>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</si>
  <si>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</si>
  <si>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</si>
  <si>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</si>
  <si>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</si>
  <si>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</si>
  <si>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</si>
  <si>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</si>
  <si>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</si>
  <si>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</si>
  <si>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</si>
  <si>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</si>
  <si>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</si>
  <si>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</si>
  <si>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</si>
  <si>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</si>
  <si>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</si>
  <si>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</si>
  <si>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</si>
  <si>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</si>
  <si>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</si>
  <si>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</si>
  <si>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</si>
  <si>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</si>
  <si>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</si>
  <si>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</si>
  <si>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</si>
  <si>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</si>
  <si>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</si>
  <si>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</si>
  <si>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</si>
  <si>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</si>
  <si>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</si>
  <si>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</si>
  <si>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</si>
  <si>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</si>
  <si>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</si>
  <si>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</si>
  <si>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</si>
  <si>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</si>
  <si>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</si>
  <si>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</si>
  <si>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</si>
  <si>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</si>
  <si>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</si>
  <si>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</si>
  <si>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</si>
  <si>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</si>
  <si>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</si>
  <si>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</si>
  <si>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</si>
  <si>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</si>
  <si>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</si>
  <si>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</si>
  <si>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</si>
  <si>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</si>
  <si>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</si>
  <si>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</si>
  <si>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</si>
  <si>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</si>
  <si>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</si>
  <si>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</si>
  <si>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</si>
  <si>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</si>
  <si>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</si>
  <si>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</si>
  <si>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</si>
  <si>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</si>
  <si>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</si>
  <si>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</si>
  <si>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</si>
  <si>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</si>
  <si>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</si>
  <si>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</si>
  <si>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</si>
  <si>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</si>
  <si>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</si>
  <si>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</si>
  <si>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</si>
  <si>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</si>
  <si>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</si>
  <si>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</si>
  <si>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</si>
  <si>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</si>
  <si>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</si>
  <si>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</si>
  <si>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</si>
  <si>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</si>
  <si>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</si>
  <si>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</si>
  <si>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</si>
  <si>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</si>
  <si>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</si>
  <si>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</si>
  <si>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</si>
  <si>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</si>
  <si>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</si>
  <si>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</si>
  <si>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</si>
  <si>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</si>
  <si>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</si>
  <si>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</si>
  <si>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</si>
  <si>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</si>
  <si>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</si>
  <si>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</si>
  <si>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</si>
  <si>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</si>
  <si>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</si>
  <si>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</si>
  <si>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</si>
  <si>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</si>
  <si>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</si>
  <si>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</si>
  <si>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</si>
  <si>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</si>
  <si>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</si>
  <si>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</si>
  <si>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</si>
  <si>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</si>
  <si>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</si>
  <si>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</si>
  <si>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</si>
  <si>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</si>
  <si>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</si>
  <si>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</si>
  <si>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</si>
  <si>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</si>
  <si>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</si>
  <si>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</si>
  <si>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</si>
  <si>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</si>
  <si>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</si>
  <si>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</si>
  <si>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</si>
  <si>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</si>
  <si>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</si>
  <si>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</si>
  <si>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</si>
  <si>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</si>
  <si>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</si>
  <si>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</si>
  <si>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</si>
  <si>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</si>
  <si>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</si>
  <si>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</si>
  <si>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</si>
  <si>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</si>
  <si>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</si>
  <si>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</si>
  <si>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</si>
  <si>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</si>
  <si>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</si>
  <si>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</si>
  <si>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</si>
  <si>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</si>
  <si>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</si>
  <si>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</si>
  <si>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</si>
  <si>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</si>
  <si>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</si>
  <si>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</si>
  <si>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</si>
  <si>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</si>
  <si>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</si>
  <si>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</si>
  <si>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</si>
  <si>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</si>
  <si>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</si>
  <si>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</si>
  <si>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</si>
  <si>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</si>
  <si>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</si>
  <si>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</si>
  <si>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</si>
  <si>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</si>
  <si>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</si>
  <si>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</si>
  <si>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</si>
  <si>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</si>
  <si>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</si>
  <si>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</si>
  <si>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</si>
  <si>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</si>
  <si>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</si>
  <si>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</si>
  <si>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</si>
  <si>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</si>
  <si>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</si>
  <si>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</si>
  <si>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</si>
  <si>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</si>
  <si>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</si>
  <si>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</si>
  <si>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</si>
  <si>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</si>
  <si>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</si>
  <si>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</si>
  <si>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</si>
  <si>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</si>
  <si>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</si>
  <si>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</si>
  <si>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</si>
  <si>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</si>
  <si>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</si>
  <si>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</si>
  <si>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</si>
  <si>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</si>
  <si>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</si>
  <si>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</si>
  <si>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</si>
  <si>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</si>
  <si>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</si>
  <si>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</si>
  <si>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</si>
  <si>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</si>
  <si>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</si>
  <si>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</si>
  <si>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</si>
  <si>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</si>
  <si>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</si>
  <si>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</si>
  <si>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</si>
  <si>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</si>
  <si>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</si>
  <si>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</si>
  <si>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</si>
  <si>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</si>
  <si>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</si>
  <si>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</si>
  <si>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</si>
  <si>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</si>
  <si>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</si>
  <si>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</si>
  <si>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</si>
  <si>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</si>
  <si>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</si>
  <si>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</si>
  <si>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</si>
  <si>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</si>
  <si>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</si>
  <si>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</si>
  <si>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</si>
  <si>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</si>
  <si>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</si>
  <si>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</si>
  <si>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</si>
  <si>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</si>
  <si>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</si>
  <si>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</si>
  <si>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</si>
  <si>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</si>
  <si>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</si>
  <si>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</si>
  <si>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</si>
  <si>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</si>
  <si>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</si>
  <si>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</si>
  <si>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</si>
  <si>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</si>
  <si>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</si>
  <si>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</si>
  <si>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</si>
  <si>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</si>
  <si>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</si>
  <si>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</si>
  <si>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</si>
  <si>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</si>
  <si>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</si>
  <si>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</si>
  <si>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</si>
  <si>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</si>
  <si>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</si>
  <si>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</si>
  <si>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</si>
  <si>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</si>
  <si>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</si>
  <si>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</si>
  <si>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</si>
  <si>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</si>
  <si>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</si>
  <si>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</si>
  <si>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</si>
  <si>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</si>
  <si>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</si>
  <si>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</si>
  <si>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</si>
  <si>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</si>
  <si>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</si>
  <si>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</si>
  <si>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</si>
  <si>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</si>
  <si>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</si>
  <si>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</si>
  <si>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</si>
  <si>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</si>
  <si>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</si>
  <si>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</si>
  <si>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</si>
  <si>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</si>
  <si>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</si>
  <si>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</si>
  <si>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</si>
  <si>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</si>
  <si>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</si>
  <si>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</si>
  <si>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</si>
  <si>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</si>
  <si>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</si>
  <si>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</si>
  <si>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</si>
  <si>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</si>
  <si>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</si>
  <si>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</si>
  <si>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</si>
  <si>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</si>
  <si>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</si>
  <si>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</si>
  <si>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</si>
  <si>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</si>
  <si>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</si>
  <si>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</si>
  <si>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</si>
  <si>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</si>
  <si>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</si>
  <si>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</si>
  <si>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</si>
  <si>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</si>
  <si>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</si>
  <si>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</si>
  <si>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</si>
  <si>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</si>
  <si>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</si>
  <si>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</si>
  <si>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</si>
  <si>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</si>
  <si>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</si>
  <si>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</si>
  <si>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</si>
  <si>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</si>
  <si>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</si>
  <si>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</si>
  <si>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</si>
  <si>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</si>
  <si>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</si>
  <si>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</si>
  <si>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</si>
  <si>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</si>
  <si>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</si>
  <si>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</si>
  <si>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</si>
  <si>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</si>
  <si>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</si>
  <si>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</si>
  <si>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</si>
  <si>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</si>
  <si>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</si>
  <si>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</si>
  <si>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</si>
  <si>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</si>
  <si>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</si>
  <si>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</si>
  <si>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</si>
  <si>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</si>
  <si>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</si>
  <si>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</si>
  <si>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</si>
  <si>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</si>
  <si>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</si>
  <si>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</si>
  <si>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</si>
  <si>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</si>
  <si>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</si>
  <si>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</si>
  <si>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</si>
  <si>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</si>
  <si>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</si>
  <si>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</si>
  <si>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</si>
  <si>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</si>
  <si>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</si>
  <si>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</si>
  <si>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</si>
  <si>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</si>
  <si>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</si>
  <si>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</si>
  <si>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</si>
  <si>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</si>
  <si>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</si>
  <si>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</si>
  <si>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</si>
  <si>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</si>
  <si>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</si>
  <si>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</si>
  <si>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</si>
  <si>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</si>
  <si>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</si>
  <si>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</si>
  <si>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</si>
  <si>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</si>
  <si>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</si>
  <si>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</si>
  <si>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</si>
  <si>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</si>
  <si>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</si>
  <si>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</si>
  <si>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</si>
  <si>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</si>
  <si>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</si>
  <si>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</si>
  <si>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</si>
  <si>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</si>
  <si>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</si>
  <si>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</si>
  <si>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</si>
  <si>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</si>
  <si>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</si>
  <si>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</si>
  <si>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</si>
  <si>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</si>
  <si>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</si>
  <si>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</si>
  <si>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</si>
  <si>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</si>
  <si>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</si>
  <si>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</si>
  <si>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</si>
  <si>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</si>
  <si>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</si>
  <si>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</si>
  <si>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</si>
  <si>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</si>
  <si>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</si>
  <si>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</si>
  <si>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</si>
  <si>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</si>
  <si>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</si>
  <si>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</si>
  <si>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</si>
  <si>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</si>
  <si>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</si>
  <si>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</si>
  <si>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</si>
  <si>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</si>
  <si>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</si>
  <si>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</si>
  <si>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</si>
  <si>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</si>
  <si>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</si>
  <si>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</si>
  <si>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</si>
  <si>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</si>
  <si>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</si>
  <si>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</si>
  <si>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</si>
  <si>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</si>
  <si>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</si>
  <si>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</si>
  <si>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</si>
  <si>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</si>
  <si>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</si>
  <si>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</si>
  <si>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</si>
  <si>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</si>
  <si>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</si>
  <si>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</si>
  <si>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</si>
  <si>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</si>
  <si>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</si>
  <si>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</si>
  <si>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</si>
  <si>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</si>
  <si>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</si>
  <si>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</si>
  <si>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</si>
  <si>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</si>
  <si>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</si>
  <si>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</si>
  <si>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</si>
  <si>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</si>
  <si>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</si>
  <si>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</si>
  <si>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</si>
  <si>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</si>
  <si>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</si>
  <si>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</si>
  <si>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</si>
  <si>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</si>
  <si>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</si>
  <si>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</si>
  <si>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</si>
  <si>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</si>
  <si>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</si>
  <si>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</si>
  <si>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</si>
  <si>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</si>
  <si>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</si>
  <si>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</si>
  <si>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</si>
  <si>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</si>
  <si>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</si>
  <si>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</si>
  <si>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</si>
  <si>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</si>
  <si>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</si>
  <si>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</si>
  <si>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</si>
  <si>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</si>
  <si>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</si>
  <si>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</si>
  <si>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</si>
  <si>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</si>
  <si>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</si>
  <si>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</si>
  <si>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</si>
  <si>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</si>
  <si>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</si>
  <si>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</si>
  <si>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</si>
  <si>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</si>
  <si>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</si>
  <si>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</si>
  <si>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</si>
  <si>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</si>
  <si>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</si>
  <si>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</si>
  <si>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</si>
  <si>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</si>
  <si>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</si>
  <si>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</si>
  <si>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</si>
  <si>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</si>
  <si>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</si>
  <si>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</si>
  <si>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</si>
  <si>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</si>
  <si>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</si>
  <si>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</si>
  <si>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</si>
  <si>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</si>
  <si>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</si>
  <si>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</si>
  <si>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</si>
  <si>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</si>
  <si>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</si>
  <si>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</si>
  <si>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</si>
  <si>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</si>
  <si>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</si>
  <si>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</si>
  <si>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</si>
  <si>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</si>
  <si>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</si>
  <si>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</si>
  <si>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</si>
  <si>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</si>
  <si>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</si>
  <si>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</si>
  <si>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</si>
  <si>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</si>
  <si>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</si>
  <si>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</si>
  <si>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</si>
  <si>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</si>
  <si>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</si>
  <si>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</si>
  <si>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</si>
  <si>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</si>
  <si>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</si>
  <si>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</si>
  <si>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</si>
  <si>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</si>
  <si>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</si>
  <si>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</si>
  <si>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</si>
  <si>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</si>
  <si>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</si>
  <si>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</si>
  <si>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</si>
  <si>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</si>
  <si>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</si>
  <si>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</si>
  <si>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</si>
  <si>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</si>
  <si>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</si>
  <si>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</si>
  <si>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</si>
  <si>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</si>
  <si>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</si>
  <si>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</si>
  <si>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</si>
  <si>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</si>
  <si>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</si>
  <si>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</si>
  <si>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</si>
  <si>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</si>
  <si>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</si>
  <si>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</si>
  <si>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</si>
  <si>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</si>
  <si>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</si>
  <si>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</si>
  <si>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</si>
  <si>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</si>
  <si>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</si>
  <si>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</si>
  <si>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</si>
  <si>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</si>
  <si>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</si>
  <si>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</si>
  <si>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</si>
  <si>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</si>
  <si>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</si>
  <si>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</si>
  <si>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</si>
  <si>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</si>
  <si>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</si>
  <si>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</si>
  <si>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</si>
  <si>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</si>
  <si>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</si>
  <si>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</si>
  <si>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</si>
  <si>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</si>
  <si>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</si>
  <si>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</si>
  <si>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</si>
  <si>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</si>
  <si>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</si>
  <si>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</si>
  <si>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</si>
  <si>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</si>
  <si>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</si>
  <si>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</si>
  <si>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</si>
  <si>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</si>
  <si>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</si>
  <si>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</si>
  <si>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</si>
  <si>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</si>
  <si>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</si>
  <si>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</si>
  <si>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</si>
  <si>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</si>
  <si>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</si>
  <si>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</si>
  <si>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</si>
  <si>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</si>
  <si>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</si>
  <si>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</si>
  <si>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</si>
  <si>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</si>
  <si>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</si>
  <si>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</si>
  <si>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</si>
  <si>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</si>
  <si>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</si>
  <si>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</si>
  <si>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</si>
  <si>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</si>
  <si>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</si>
  <si>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</si>
  <si>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</si>
  <si>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</si>
  <si>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</si>
  <si>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</si>
  <si>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</si>
  <si>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</si>
  <si>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</si>
  <si>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</si>
  <si>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</si>
  <si>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</si>
  <si>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</si>
  <si>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</si>
  <si>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</si>
  <si>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</si>
  <si>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</si>
  <si>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</si>
  <si>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</si>
  <si>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</si>
  <si>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</si>
  <si>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</si>
  <si>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</si>
  <si>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</si>
  <si>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</si>
  <si>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</si>
  <si>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</si>
  <si>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</si>
  <si>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</si>
  <si>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</si>
  <si>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</si>
  <si>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</si>
  <si>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</si>
  <si>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</si>
  <si>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</si>
  <si>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</si>
  <si>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</si>
  <si>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</si>
  <si>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</si>
  <si>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</si>
  <si>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</si>
  <si>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</si>
  <si>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</si>
  <si>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</si>
  <si>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</si>
  <si>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</si>
  <si>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</si>
  <si>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</si>
  <si>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</si>
  <si>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</si>
  <si>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</si>
  <si>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</si>
  <si>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</si>
  <si>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</si>
  <si>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</si>
  <si>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</si>
  <si>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</si>
  <si>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</si>
  <si>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</si>
  <si>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</si>
  <si>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</si>
  <si>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</si>
  <si>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</si>
  <si>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</si>
  <si>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</si>
  <si>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</si>
  <si>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</si>
  <si>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</si>
  <si>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</si>
  <si>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</si>
  <si>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</si>
  <si>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</si>
  <si>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</si>
  <si>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</si>
  <si>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</si>
  <si>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</si>
  <si>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</si>
  <si>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</si>
  <si>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</si>
  <si>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</si>
  <si>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</si>
  <si>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</si>
  <si>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</si>
  <si>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</si>
  <si>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</si>
  <si>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</si>
  <si>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</si>
  <si>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</si>
  <si>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</si>
  <si>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</si>
  <si>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</si>
  <si>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</si>
  <si>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</si>
  <si>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</si>
  <si>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</si>
  <si>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</si>
  <si>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</si>
  <si>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</si>
  <si>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</si>
  <si>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</si>
  <si>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</si>
  <si>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</si>
  <si>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</si>
  <si>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</si>
  <si>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</si>
  <si>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</si>
  <si>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</si>
  <si>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</si>
  <si>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</si>
  <si>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</si>
  <si>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</si>
  <si>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</si>
  <si>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</si>
  <si>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</si>
  <si>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</si>
  <si>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</si>
  <si>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</si>
  <si>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</si>
  <si>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</si>
  <si>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</si>
  <si>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</si>
  <si>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</si>
  <si>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</si>
  <si>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</si>
  <si>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</si>
  <si>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</si>
  <si>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</si>
  <si>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</si>
  <si>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</si>
  <si>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</si>
  <si>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</si>
  <si>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</si>
  <si>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</si>
  <si>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</si>
  <si>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</si>
  <si>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</si>
  <si>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</si>
  <si>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</si>
  <si>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</si>
  <si>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</si>
  <si>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</si>
  <si>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</si>
  <si>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</si>
  <si>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</si>
  <si>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</si>
  <si>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</si>
  <si>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</si>
  <si>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</si>
  <si>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</si>
  <si>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</si>
  <si>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</si>
  <si>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</si>
  <si>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</si>
  <si>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</si>
  <si>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</si>
  <si>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</si>
  <si>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</si>
  <si>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</si>
  <si>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</si>
  <si>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</si>
  <si>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</si>
  <si>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</si>
  <si>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</si>
  <si>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</si>
  <si>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</si>
  <si>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</si>
  <si>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</si>
  <si>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</si>
  <si>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</si>
  <si>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</si>
  <si>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</si>
  <si>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</si>
  <si>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</si>
  <si>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</si>
  <si>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</si>
  <si>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</si>
  <si>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</si>
  <si>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</si>
  <si>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</si>
  <si>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</si>
  <si>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</si>
  <si>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</si>
  <si>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</si>
  <si>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</si>
  <si>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</si>
  <si>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</si>
  <si>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</si>
  <si>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</si>
  <si>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</si>
  <si>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</si>
  <si>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</si>
  <si>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</si>
  <si>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</si>
  <si>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</si>
  <si>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</si>
  <si>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</si>
  <si>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</si>
  <si>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</si>
  <si>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</si>
  <si>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</si>
  <si>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</si>
  <si>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</si>
  <si>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</si>
  <si>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</si>
  <si>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</si>
  <si>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</si>
  <si>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</si>
  <si>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</si>
  <si>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</si>
  <si>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</si>
  <si>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</si>
  <si>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</si>
  <si>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</si>
  <si>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</si>
  <si>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</si>
  <si>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</si>
  <si>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</si>
  <si>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</si>
  <si>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</si>
  <si>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</si>
  <si>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</si>
  <si>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</si>
  <si>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</si>
  <si>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</si>
  <si>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</si>
  <si>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</si>
  <si>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</si>
  <si>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</si>
  <si>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</si>
  <si>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</si>
  <si>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</si>
  <si>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</si>
  <si>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</si>
  <si>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</si>
  <si>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</si>
  <si>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</si>
  <si>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</si>
  <si>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</si>
  <si>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</si>
  <si>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</si>
  <si>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</si>
  <si>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</si>
  <si>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</si>
  <si>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</si>
  <si>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</si>
  <si>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</si>
  <si>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</si>
  <si>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</si>
  <si>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</si>
  <si>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</si>
  <si>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</si>
  <si>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</si>
  <si>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</si>
  <si>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</si>
  <si>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</si>
  <si>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</si>
  <si>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</si>
  <si>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</si>
  <si>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</si>
  <si>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</si>
  <si>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</si>
  <si>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</si>
  <si>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</si>
  <si>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</si>
  <si>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</si>
  <si>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</si>
  <si>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</si>
  <si>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</si>
  <si>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</si>
  <si>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</si>
  <si>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</si>
  <si>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</si>
  <si>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</si>
  <si>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</si>
  <si>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</si>
  <si>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</si>
  <si>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</si>
  <si>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</si>
  <si>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</si>
  <si>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</si>
  <si>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</si>
  <si>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</si>
  <si>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</si>
  <si>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</si>
  <si>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</si>
  <si>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</si>
  <si>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</si>
  <si>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</si>
  <si>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</si>
  <si>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</si>
  <si>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</si>
  <si>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</si>
  <si>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</si>
  <si>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</si>
  <si>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</si>
  <si>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</si>
  <si>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</si>
  <si>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</si>
  <si>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</si>
  <si>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</si>
  <si>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</si>
  <si>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</si>
  <si>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</si>
  <si>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</si>
  <si>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</si>
  <si>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</si>
  <si>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</si>
  <si>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</si>
  <si>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</si>
  <si>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</si>
  <si>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</si>
  <si>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</si>
  <si>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</si>
  <si>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</si>
  <si>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</si>
  <si>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</si>
  <si>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</si>
  <si>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</si>
  <si>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</si>
  <si>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</si>
  <si>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</si>
  <si>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</si>
  <si>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</si>
  <si>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</si>
  <si>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</si>
  <si>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</si>
  <si>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</si>
  <si>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</si>
  <si>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</si>
  <si>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</si>
  <si>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</si>
  <si>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</si>
  <si>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</si>
  <si>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</si>
  <si>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</si>
  <si>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</si>
  <si>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</si>
  <si>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</si>
  <si>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</si>
  <si>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</si>
  <si>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</si>
  <si>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</si>
  <si>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</si>
  <si>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</si>
  <si>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</si>
  <si>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</si>
  <si>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</si>
  <si>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</si>
  <si>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</si>
  <si>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</si>
  <si>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</si>
  <si>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</si>
  <si>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</si>
  <si>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</si>
  <si>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</si>
  <si>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</si>
  <si>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</si>
  <si>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</si>
  <si>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</si>
  <si>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</si>
  <si>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</si>
  <si>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</si>
  <si>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</si>
  <si>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</si>
  <si>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</si>
  <si>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</si>
  <si>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</si>
  <si>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</si>
  <si>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</si>
  <si>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</si>
  <si>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</si>
  <si>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</si>
  <si>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</si>
  <si>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</si>
  <si>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</si>
  <si>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</si>
  <si>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</si>
  <si>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</si>
  <si>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</si>
  <si>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</si>
  <si>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</si>
  <si>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</si>
  <si>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</si>
  <si>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</si>
  <si>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</si>
  <si>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</si>
  <si>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</si>
  <si>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</si>
  <si>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</si>
  <si>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</si>
  <si>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</si>
  <si>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</si>
  <si>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</si>
  <si>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</si>
  <si>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</si>
  <si>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</si>
  <si>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</si>
  <si>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</si>
  <si>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</si>
  <si>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</si>
  <si>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</si>
  <si>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</si>
  <si>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</si>
  <si>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</si>
  <si>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</si>
  <si>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</si>
  <si>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</si>
  <si>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</si>
  <si>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</si>
  <si>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</si>
  <si>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</si>
  <si>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</si>
  <si>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</si>
  <si>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</si>
  <si>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</si>
  <si>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</si>
  <si>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</si>
  <si>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</si>
  <si>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</si>
  <si>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</si>
  <si>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</si>
  <si>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</si>
  <si>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</si>
  <si>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</si>
  <si>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</si>
  <si>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</si>
  <si>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</si>
  <si>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</si>
  <si>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</si>
  <si>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</si>
  <si>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</si>
  <si>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</si>
  <si>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</si>
  <si>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</si>
  <si>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</si>
  <si>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</si>
  <si>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</si>
  <si>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</si>
  <si>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</si>
  <si>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</si>
  <si>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</si>
  <si>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</si>
  <si>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</si>
  <si>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</si>
  <si>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</si>
  <si>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</si>
  <si>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</si>
  <si>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</si>
  <si>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</si>
  <si>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</si>
  <si>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</si>
  <si>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</si>
  <si>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</si>
  <si>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</si>
  <si>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</si>
  <si>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</si>
  <si>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</si>
  <si>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</si>
  <si>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</si>
  <si>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</si>
  <si>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</si>
  <si>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</si>
  <si>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</si>
  <si>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</si>
  <si>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</si>
  <si>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</si>
  <si>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</si>
  <si>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</si>
  <si>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</si>
  <si>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</si>
  <si>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</si>
  <si>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</si>
  <si>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</si>
  <si>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</si>
  <si>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</si>
  <si>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</si>
  <si>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</si>
  <si>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</si>
  <si>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</si>
  <si>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</si>
  <si>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</si>
  <si>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</si>
  <si>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</si>
  <si>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</si>
  <si>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</si>
  <si>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</si>
  <si>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</si>
  <si>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</si>
  <si>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</si>
  <si>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</si>
  <si>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</si>
  <si>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</si>
  <si>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</si>
  <si>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</si>
  <si>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</si>
  <si>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</si>
  <si>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</si>
  <si>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</si>
  <si>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</si>
  <si>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</si>
  <si>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</si>
  <si>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</si>
  <si>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</si>
  <si>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</si>
  <si>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</si>
  <si>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</si>
  <si>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</si>
  <si>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</si>
  <si>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</si>
  <si>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</si>
  <si>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</si>
  <si>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</si>
  <si>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</si>
  <si>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</si>
  <si>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</si>
  <si>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</si>
  <si>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</si>
  <si>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</si>
  <si>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</si>
  <si>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</si>
  <si>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</si>
  <si>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</si>
  <si>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</si>
  <si>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</si>
  <si>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</si>
  <si>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</si>
  <si>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</si>
  <si>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</si>
  <si>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</si>
  <si>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</si>
  <si>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</si>
  <si>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</si>
  <si>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</si>
  <si>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</si>
  <si>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</si>
  <si>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</si>
  <si>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</si>
  <si>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</si>
  <si>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</si>
  <si>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</si>
  <si>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</si>
  <si>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</si>
  <si>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</si>
  <si>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</si>
  <si>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</si>
  <si>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</si>
  <si>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</si>
  <si>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</si>
  <si>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</si>
  <si>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</si>
  <si>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</si>
  <si>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</si>
  <si>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</si>
  <si>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</si>
  <si>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</si>
  <si>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</si>
  <si>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</si>
  <si>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</si>
  <si>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</si>
  <si>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</si>
  <si>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</si>
  <si>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</si>
  <si>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</si>
  <si>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</si>
  <si>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</si>
  <si>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</si>
  <si>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</si>
  <si>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</si>
  <si>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</si>
  <si>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</si>
  <si>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</si>
  <si>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</si>
  <si>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</si>
  <si>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</si>
  <si>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</si>
  <si>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</si>
  <si>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</si>
  <si>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</si>
  <si>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</si>
  <si>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</si>
  <si>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</si>
  <si>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</si>
  <si>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</si>
  <si>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</si>
  <si>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</si>
  <si>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</si>
  <si>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</si>
  <si>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</si>
  <si>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</si>
  <si>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</si>
  <si>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</si>
  <si>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</si>
  <si>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</si>
  <si>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</si>
  <si>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</si>
  <si>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</si>
  <si>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</si>
  <si>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</si>
  <si>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</si>
  <si>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</si>
  <si>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</si>
  <si>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</si>
  <si>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</si>
  <si>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</si>
  <si>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</si>
  <si>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</si>
  <si>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</si>
  <si>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</si>
  <si>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</si>
  <si>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</si>
  <si>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</si>
  <si>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</si>
  <si>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</si>
  <si>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</si>
  <si>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</si>
  <si>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</si>
  <si>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</si>
  <si>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</si>
  <si>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</si>
  <si>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</si>
  <si>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</si>
  <si>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</si>
  <si>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</si>
  <si>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</si>
  <si>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</si>
  <si>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</si>
  <si>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</si>
  <si>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</si>
  <si>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</si>
  <si>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</si>
  <si>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</si>
  <si>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</si>
  <si>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</si>
  <si>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</si>
  <si>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</si>
  <si>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</si>
  <si>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</si>
  <si>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</si>
  <si>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</si>
  <si>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</si>
  <si>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</si>
  <si>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</si>
  <si>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</si>
  <si>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</si>
  <si>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</si>
  <si>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</si>
  <si>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</si>
  <si>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</si>
  <si>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</si>
  <si>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</si>
  <si>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</si>
  <si>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</si>
  <si>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</si>
  <si>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</si>
  <si>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</si>
  <si>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</si>
  <si>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</si>
  <si>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</si>
  <si>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</si>
  <si>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</si>
  <si>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</si>
  <si>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</si>
  <si>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</si>
  <si>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</si>
  <si>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</si>
  <si>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</si>
  <si>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</si>
  <si>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</si>
  <si>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</si>
  <si>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</si>
  <si>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</si>
  <si>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</si>
  <si>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</si>
  <si>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</si>
  <si>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</si>
  <si>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</si>
  <si>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</si>
  <si>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</si>
  <si>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</si>
  <si>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</si>
  <si>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</si>
  <si>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</si>
  <si>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</si>
  <si>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</si>
  <si>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</si>
  <si>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</si>
  <si>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</si>
  <si>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</si>
  <si>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</si>
  <si>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</si>
  <si>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</si>
  <si>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</si>
  <si>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</si>
  <si>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</si>
  <si>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</si>
  <si>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</si>
  <si>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</si>
  <si>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</si>
  <si>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</si>
  <si>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</si>
  <si>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</si>
  <si>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</si>
  <si>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</si>
  <si>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</si>
  <si>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</si>
  <si>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</si>
  <si>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</si>
  <si>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</si>
  <si>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</si>
  <si>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</si>
  <si>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</si>
  <si>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</si>
  <si>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</si>
  <si>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</si>
  <si>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</si>
  <si>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</si>
  <si>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</si>
  <si>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</si>
  <si>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</si>
  <si>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</si>
  <si>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</si>
  <si>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</si>
  <si>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</si>
  <si>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</si>
  <si>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</si>
  <si>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</si>
  <si>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</si>
  <si>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</si>
  <si>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</si>
  <si>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</si>
  <si>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</si>
  <si>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</si>
  <si>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</si>
  <si>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</si>
  <si>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</si>
  <si>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</si>
  <si>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</si>
  <si>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</si>
  <si>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</si>
  <si>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</si>
  <si>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</si>
  <si>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</si>
  <si>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</si>
  <si>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</si>
  <si>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</si>
  <si>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</si>
  <si>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</si>
  <si>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</si>
  <si>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</si>
  <si>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</si>
  <si>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</si>
  <si>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</si>
  <si>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</si>
  <si>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</si>
  <si>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</si>
  <si>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</si>
  <si>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</si>
  <si>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</si>
  <si>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</si>
  <si>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</si>
  <si>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</si>
  <si>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</si>
  <si>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</si>
  <si>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</si>
  <si>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</si>
  <si>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</si>
  <si>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</si>
  <si>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</si>
  <si>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</si>
  <si>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</si>
  <si>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</si>
  <si>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</si>
  <si>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</si>
  <si>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</si>
  <si>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</si>
  <si>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</si>
  <si>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</si>
  <si>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</si>
  <si>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</si>
  <si>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</si>
  <si>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</si>
  <si>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</si>
  <si>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</si>
  <si>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</si>
  <si>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</si>
  <si>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</si>
  <si>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</si>
  <si>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</si>
  <si>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</si>
  <si>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</si>
  <si>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</si>
  <si>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</si>
  <si>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</si>
  <si>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</si>
  <si>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</si>
  <si>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</si>
  <si>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</si>
  <si>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</si>
  <si>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</si>
  <si>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</si>
  <si>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</si>
  <si>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</si>
  <si>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</si>
  <si>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</si>
  <si>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</si>
  <si>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</si>
  <si>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</si>
  <si>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</si>
  <si>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</si>
  <si>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</si>
  <si>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</si>
  <si>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</si>
  <si>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</si>
  <si>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</si>
  <si>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</si>
  <si>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</si>
  <si>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</si>
  <si>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</si>
  <si>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</si>
  <si>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</si>
  <si>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</si>
  <si>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</si>
  <si>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</si>
  <si>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</si>
  <si>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</si>
  <si>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</si>
  <si>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</si>
  <si>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</si>
  <si>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</si>
  <si>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</si>
  <si>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</si>
  <si>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</si>
  <si>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</si>
  <si>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</si>
  <si>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</si>
  <si>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</si>
  <si>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</si>
  <si>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</si>
  <si>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</si>
  <si>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</si>
  <si>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</si>
  <si>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</si>
  <si>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</si>
  <si>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</si>
  <si>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</si>
  <si>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</si>
  <si>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</si>
  <si>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</si>
  <si>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</si>
  <si>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</si>
  <si>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</si>
  <si>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</si>
  <si>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</si>
  <si>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</si>
  <si>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</si>
  <si>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</si>
  <si>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</si>
  <si>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</si>
  <si>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</si>
  <si>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</si>
  <si>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</si>
  <si>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</si>
  <si>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</si>
  <si>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</si>
  <si>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</si>
  <si>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</si>
  <si>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</si>
  <si>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</si>
  <si>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</si>
  <si>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</si>
  <si>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</si>
  <si>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</si>
  <si>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</si>
  <si>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</si>
  <si>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</si>
  <si>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</si>
  <si>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</si>
  <si>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</si>
  <si>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</si>
  <si>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</si>
  <si>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</si>
  <si>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</si>
  <si>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</si>
  <si>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</si>
  <si>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</si>
  <si>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</si>
  <si>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</si>
  <si>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</si>
  <si>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</si>
  <si>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</si>
  <si>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</si>
  <si>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</si>
  <si>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</si>
  <si>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</si>
  <si>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</si>
  <si>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</si>
  <si>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</si>
  <si>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</si>
  <si>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</si>
  <si>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</si>
  <si>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</si>
  <si>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</si>
  <si>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</si>
  <si>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</si>
  <si>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</si>
  <si>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</si>
  <si>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</si>
  <si>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</si>
  <si>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</si>
  <si>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</si>
  <si>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</si>
  <si>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</si>
  <si>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</si>
  <si>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</si>
  <si>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</si>
  <si>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</si>
  <si>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</si>
  <si>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</si>
  <si>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</si>
  <si>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</si>
  <si>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</si>
  <si>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</si>
  <si>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</si>
  <si>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</si>
  <si>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</si>
  <si>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</si>
  <si>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</si>
  <si>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</si>
  <si>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</si>
  <si>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</si>
  <si>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</si>
  <si>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</si>
  <si>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</si>
  <si>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</si>
  <si>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</si>
  <si>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</si>
  <si>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</si>
  <si>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</si>
  <si>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</si>
  <si>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</si>
  <si>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</si>
  <si>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</si>
  <si>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</si>
  <si>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</si>
  <si>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</si>
  <si>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</si>
  <si>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</si>
  <si>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</si>
  <si>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</si>
  <si>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</si>
  <si>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</si>
  <si>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</si>
  <si>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</si>
  <si>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</si>
  <si>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</si>
  <si>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</si>
  <si>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</si>
  <si>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</si>
  <si>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</si>
  <si>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</si>
  <si>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</si>
  <si>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</si>
  <si>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</si>
  <si>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</si>
  <si>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</si>
  <si>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</si>
  <si>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</si>
  <si>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</si>
  <si>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</si>
  <si>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</si>
  <si>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</si>
  <si>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</si>
  <si>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</si>
  <si>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</si>
  <si>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</si>
  <si>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</si>
  <si>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</si>
  <si>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</si>
  <si>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</si>
  <si>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</si>
  <si>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</si>
  <si>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</si>
  <si>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</si>
  <si>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</si>
  <si>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</si>
  <si>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</si>
  <si>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</si>
  <si>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</si>
  <si>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</si>
  <si>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</si>
  <si>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</si>
  <si>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</si>
  <si>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</si>
  <si>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</si>
  <si>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</si>
  <si>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</si>
  <si>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</si>
  <si>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</si>
  <si>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</si>
  <si>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</si>
  <si>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</si>
  <si>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</si>
  <si>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</si>
  <si>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</si>
  <si>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</si>
  <si>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</si>
  <si>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</si>
  <si>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</si>
  <si>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</si>
  <si>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</si>
  <si>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</si>
  <si>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</si>
  <si>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</si>
  <si>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</si>
  <si>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</si>
  <si>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</si>
  <si>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</si>
  <si>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</si>
  <si>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</si>
  <si>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</si>
  <si>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</si>
  <si>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</si>
  <si>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</si>
  <si>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</si>
  <si>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</si>
  <si>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</si>
  <si>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</si>
  <si>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</si>
  <si>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</si>
  <si>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</si>
  <si>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</si>
  <si>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</si>
  <si>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</si>
  <si>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</si>
  <si>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</si>
  <si>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</si>
  <si>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</si>
  <si>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</si>
  <si>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</si>
  <si>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</si>
  <si>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</si>
  <si>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</si>
  <si>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</si>
  <si>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</si>
  <si>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</si>
  <si>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</si>
  <si>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</si>
  <si>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</si>
  <si>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</si>
  <si>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</si>
  <si>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</si>
  <si>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</si>
  <si>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</si>
  <si>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</si>
  <si>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</si>
  <si>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</si>
  <si>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</si>
  <si>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</si>
  <si>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</si>
  <si>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</si>
  <si>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</si>
  <si>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</si>
  <si>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</si>
  <si>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</si>
  <si>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</si>
  <si>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</si>
  <si>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</si>
  <si>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</si>
  <si>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</si>
  <si>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</si>
  <si>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</si>
  <si>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</si>
  <si>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</si>
  <si>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</si>
  <si>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</si>
  <si>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</si>
  <si>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</si>
  <si>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</si>
  <si>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</si>
  <si>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</si>
  <si>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</si>
  <si>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</si>
  <si>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</si>
  <si>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</si>
  <si>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</si>
  <si>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</si>
  <si>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</si>
  <si>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</si>
  <si>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</si>
  <si>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</si>
  <si>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</si>
  <si>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</si>
  <si>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</si>
  <si>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</si>
  <si>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</si>
  <si>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</si>
  <si>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</si>
  <si>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</si>
  <si>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</si>
  <si>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</si>
  <si>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</si>
  <si>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</si>
  <si>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</si>
  <si>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</si>
  <si>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</si>
  <si>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</si>
  <si>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</si>
  <si>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</si>
  <si>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</si>
  <si>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</si>
  <si>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</si>
  <si>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</si>
  <si>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</si>
  <si>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</si>
  <si>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</si>
  <si>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</si>
  <si>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</si>
  <si>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</si>
  <si>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</si>
  <si>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</si>
  <si>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</si>
  <si>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</si>
  <si>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</si>
  <si>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</si>
  <si>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</si>
  <si>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</si>
  <si>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</si>
  <si>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</si>
  <si>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</si>
  <si>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</si>
  <si>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</si>
  <si>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</si>
  <si>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</si>
  <si>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</si>
  <si>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</si>
  <si>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</si>
  <si>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</si>
  <si>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</si>
  <si>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</si>
  <si>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</si>
  <si>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</si>
  <si>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</si>
  <si>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</si>
  <si>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</si>
  <si>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</si>
  <si>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</si>
  <si>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</si>
  <si>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</si>
  <si>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</si>
  <si>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</si>
  <si>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</si>
  <si>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</si>
  <si>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</si>
  <si>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</si>
  <si>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</si>
  <si>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</si>
  <si>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</si>
  <si>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</si>
  <si>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</si>
  <si>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</si>
  <si>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</si>
  <si>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</si>
  <si>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</si>
  <si>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</si>
  <si>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</si>
  <si>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</si>
  <si>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</si>
  <si>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</si>
  <si>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</si>
  <si>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</si>
  <si>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</si>
  <si>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</si>
  <si>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</si>
  <si>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</si>
  <si>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</si>
  <si>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</si>
  <si>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</si>
  <si>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</si>
  <si>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</si>
  <si>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</si>
  <si>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</si>
  <si>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</si>
  <si>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</si>
  <si>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</si>
  <si>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</si>
  <si>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</si>
  <si>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</si>
  <si>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</si>
  <si>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</si>
  <si>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</si>
  <si>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</si>
  <si>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</si>
  <si>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</si>
  <si>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</si>
  <si>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</si>
  <si>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</si>
  <si>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</si>
  <si>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</si>
  <si>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</si>
  <si>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</si>
  <si>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</si>
  <si>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</si>
  <si>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</si>
  <si>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</si>
  <si>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</si>
  <si>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</si>
  <si>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</si>
  <si>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</si>
  <si>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</si>
  <si>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</si>
  <si>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</si>
  <si>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</si>
  <si>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</si>
  <si>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</si>
  <si>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</si>
  <si>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</si>
  <si>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</si>
  <si>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</si>
  <si>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</si>
  <si>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</si>
  <si>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</si>
  <si>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</si>
  <si>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</si>
  <si>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</si>
  <si>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</si>
  <si>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</si>
  <si>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</si>
  <si>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</si>
  <si>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</si>
  <si>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</si>
  <si>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</si>
  <si>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</si>
  <si>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</si>
  <si>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</si>
  <si>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</si>
  <si>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</si>
  <si>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</si>
  <si>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</si>
  <si>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</si>
  <si>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</si>
  <si>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</si>
  <si>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</si>
  <si>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</si>
  <si>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</si>
  <si>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</si>
  <si>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</si>
  <si>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</si>
  <si>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</si>
  <si>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</si>
  <si>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</si>
  <si>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</si>
  <si>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</si>
  <si>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</si>
  <si>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</si>
  <si>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</si>
  <si>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</si>
  <si>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</si>
  <si>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</si>
  <si>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</si>
  <si>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</si>
  <si>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</si>
  <si>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</si>
  <si>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</si>
  <si>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</si>
  <si>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</si>
  <si>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</si>
  <si>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</si>
  <si>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</si>
  <si>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</si>
  <si>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</si>
  <si>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</si>
  <si>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</si>
  <si>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</si>
  <si>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</si>
  <si>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</si>
  <si>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</si>
  <si>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</si>
  <si>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</si>
  <si>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</si>
  <si>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</si>
  <si>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</si>
  <si>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</si>
  <si>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</si>
  <si>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</si>
  <si>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</si>
  <si>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</si>
  <si>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</si>
  <si>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</si>
  <si>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</si>
  <si>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</si>
  <si>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</si>
  <si>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</si>
  <si>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</si>
  <si>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</si>
  <si>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</si>
  <si>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</si>
  <si>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</si>
  <si>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</si>
  <si>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</si>
  <si>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</si>
  <si>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</si>
  <si>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</si>
  <si>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</si>
  <si>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</si>
  <si>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</si>
  <si>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</si>
  <si>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</si>
  <si>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</si>
  <si>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</si>
  <si>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</si>
  <si>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</si>
  <si>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</si>
  <si>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</si>
  <si>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</si>
  <si>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</si>
  <si>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</si>
  <si>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</si>
  <si>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</si>
  <si>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</si>
  <si>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</si>
  <si>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</si>
  <si>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</si>
  <si>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</si>
  <si>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</si>
  <si>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</si>
  <si>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</si>
  <si>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</si>
  <si>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</si>
  <si>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</si>
  <si>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</si>
  <si>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</si>
  <si>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</si>
  <si>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</si>
  <si>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</si>
  <si>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</si>
  <si>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</si>
  <si>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</si>
  <si>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</si>
  <si>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</si>
  <si>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</si>
  <si>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</si>
  <si>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</si>
  <si>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</si>
  <si>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</si>
  <si>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</si>
  <si>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</si>
  <si>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</si>
  <si>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</si>
  <si>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</si>
  <si>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</si>
  <si>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</si>
  <si>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</si>
  <si>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</si>
  <si>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</si>
  <si>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</si>
  <si>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</si>
  <si>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</si>
  <si>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</si>
  <si>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</si>
  <si>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</si>
  <si>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</si>
  <si>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</si>
  <si>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</si>
  <si>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</si>
  <si>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</si>
  <si>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</si>
  <si>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</si>
  <si>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</si>
  <si>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</si>
  <si>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</si>
  <si>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</si>
  <si>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</si>
  <si>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</si>
  <si>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</si>
  <si>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</si>
  <si>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</si>
  <si>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</si>
  <si>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</si>
  <si>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</si>
  <si>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</si>
  <si>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</si>
  <si>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</si>
  <si>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</si>
  <si>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</si>
  <si>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</si>
  <si>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</si>
  <si>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</si>
  <si>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</si>
  <si>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</si>
  <si>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</si>
  <si>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</si>
  <si>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</si>
  <si>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</si>
  <si>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</si>
  <si>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</si>
  <si>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</si>
  <si>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</si>
  <si>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</si>
  <si>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</si>
  <si>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</si>
  <si>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</si>
  <si>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</si>
  <si>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</si>
  <si>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</si>
  <si>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</si>
  <si>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</si>
  <si>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</si>
  <si>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</si>
  <si>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</si>
  <si>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</si>
  <si>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</si>
  <si>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</si>
  <si>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</si>
  <si>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</si>
  <si>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</si>
  <si>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</si>
  <si>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</si>
  <si>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</si>
  <si>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</si>
  <si>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</si>
  <si>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</si>
  <si>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</si>
  <si>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</si>
  <si>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</si>
  <si>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</si>
  <si>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</si>
  <si>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</si>
  <si>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</si>
  <si>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</si>
  <si>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</si>
  <si>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</si>
  <si>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</si>
  <si>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</si>
  <si>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</si>
  <si>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</si>
  <si>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</si>
  <si>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</si>
  <si>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</si>
  <si>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</si>
  <si>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</si>
  <si>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</si>
  <si>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</si>
  <si>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</si>
  <si>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</si>
  <si>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</si>
  <si>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</si>
  <si>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</si>
  <si>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</si>
  <si>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</si>
  <si>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</si>
  <si>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</si>
  <si>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</si>
  <si>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</si>
  <si>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</si>
  <si>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</si>
  <si>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</si>
  <si>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</si>
  <si>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</si>
  <si>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</si>
  <si>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</si>
  <si>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</si>
  <si>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</si>
  <si>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</si>
  <si>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</si>
  <si>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</si>
  <si>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</si>
  <si>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</si>
  <si>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</si>
  <si>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</si>
  <si>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</si>
  <si>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</si>
  <si>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</si>
  <si>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</si>
  <si>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</si>
  <si>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</si>
  <si>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</si>
  <si>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</si>
  <si>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</si>
  <si>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</si>
  <si>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</si>
  <si>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</si>
  <si>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</si>
  <si>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</si>
  <si>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</si>
  <si>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</si>
  <si>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</si>
  <si>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</si>
  <si>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</si>
  <si>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</si>
  <si>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</si>
  <si>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</si>
  <si>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</si>
  <si>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</si>
  <si>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</si>
  <si>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</si>
  <si>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</si>
  <si>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</si>
  <si>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</si>
  <si>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</si>
  <si>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</si>
  <si>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</si>
  <si>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</si>
  <si>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</si>
  <si>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</si>
  <si>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</si>
  <si>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</si>
  <si>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</si>
  <si>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</si>
  <si>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</si>
  <si>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</si>
  <si>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</si>
  <si>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</si>
  <si>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</si>
  <si>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</si>
  <si>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</si>
  <si>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</si>
  <si>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</si>
  <si>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</si>
  <si>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</si>
  <si>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</si>
  <si>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</si>
  <si>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</si>
  <si>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</si>
  <si>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</si>
  <si>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</si>
  <si>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</si>
  <si>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</si>
  <si>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</si>
  <si>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</si>
  <si>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</si>
  <si>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</si>
  <si>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</si>
  <si>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</si>
  <si>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</si>
  <si>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</si>
  <si>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</si>
  <si>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</si>
  <si>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</si>
  <si>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</si>
  <si>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</si>
  <si>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</si>
  <si>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</si>
  <si>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</si>
  <si>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</si>
  <si>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</si>
  <si>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</si>
  <si>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</si>
  <si>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</si>
  <si>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</si>
  <si>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</si>
  <si>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</si>
  <si>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</si>
  <si>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</si>
  <si>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</si>
  <si>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</si>
  <si>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</si>
  <si>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</si>
  <si>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</si>
  <si>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</si>
  <si>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</si>
  <si>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</si>
  <si>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</si>
  <si>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</si>
  <si>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</si>
  <si>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</si>
  <si>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</si>
  <si>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</si>
  <si>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</si>
  <si>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</si>
  <si>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</si>
  <si>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</si>
  <si>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</si>
  <si>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</si>
  <si>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</si>
  <si>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</si>
  <si>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</si>
  <si>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</si>
  <si>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</si>
  <si>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</si>
  <si>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</si>
  <si>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</si>
  <si>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</si>
  <si>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</si>
  <si>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</si>
  <si>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</si>
  <si>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</si>
  <si>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</si>
  <si>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</si>
  <si>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</si>
  <si>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</si>
  <si>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</si>
  <si>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</si>
  <si>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</si>
  <si>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</si>
  <si>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</si>
  <si>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</si>
  <si>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</si>
  <si>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</si>
  <si>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</si>
  <si>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</si>
  <si>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</si>
  <si>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</si>
  <si>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</si>
  <si>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</si>
  <si>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</si>
  <si>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</si>
  <si>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</si>
  <si>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</si>
  <si>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</si>
  <si>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</si>
  <si>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</si>
  <si>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</si>
  <si>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</si>
  <si>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</si>
  <si>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</si>
  <si>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</si>
  <si>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</si>
  <si>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</si>
  <si>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</si>
  <si>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</si>
  <si>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</si>
  <si>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</si>
  <si>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</si>
  <si>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</si>
  <si>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</si>
  <si>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</si>
  <si>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</si>
  <si>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</si>
  <si>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</si>
  <si>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</si>
  <si>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</si>
  <si>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</si>
  <si>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</si>
  <si>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</si>
  <si>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</si>
  <si>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</si>
  <si>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</si>
  <si>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</si>
  <si>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</si>
  <si>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</si>
  <si>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</si>
  <si>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</si>
  <si>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</si>
  <si>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</si>
  <si>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</si>
  <si>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</si>
  <si>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</si>
  <si>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</si>
  <si>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</si>
  <si>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</si>
  <si>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</si>
  <si>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</si>
  <si>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</si>
  <si>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</si>
  <si>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</si>
  <si>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</si>
  <si>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</si>
  <si>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</si>
  <si>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</si>
  <si>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</si>
  <si>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</si>
  <si>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</si>
  <si>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</si>
  <si>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</si>
  <si>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</si>
  <si>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</si>
  <si>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</si>
  <si>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</si>
  <si>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</si>
  <si>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</si>
  <si>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</si>
  <si>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</si>
  <si>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</si>
  <si>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</si>
  <si>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</si>
  <si>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</si>
  <si>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</si>
  <si>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</si>
  <si>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</si>
  <si>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</si>
  <si>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</si>
  <si>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</si>
  <si>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</si>
  <si>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</si>
  <si>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</si>
  <si>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</si>
  <si>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</si>
  <si>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</si>
  <si>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</si>
  <si>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</si>
  <si>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</si>
  <si>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</si>
  <si>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</si>
  <si>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</si>
  <si>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</si>
  <si>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</si>
  <si>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</si>
  <si>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</si>
  <si>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</si>
  <si>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</si>
  <si>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</si>
  <si>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</si>
  <si>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</si>
  <si>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</si>
  <si>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</si>
  <si>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</si>
  <si>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</si>
  <si>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</si>
  <si>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</si>
  <si>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</si>
  <si>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</si>
  <si>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</si>
  <si>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</si>
  <si>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</si>
  <si>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</si>
  <si>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</si>
  <si>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</si>
  <si>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</si>
  <si>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</si>
  <si>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</si>
  <si>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</si>
  <si>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</si>
  <si>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</si>
  <si>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</si>
  <si>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</si>
  <si>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</si>
  <si>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</si>
  <si>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</si>
  <si>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</si>
  <si>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</si>
  <si>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</si>
  <si>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</si>
  <si>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</si>
  <si>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</si>
  <si>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</si>
  <si>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</si>
  <si>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</si>
  <si>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</si>
  <si>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</si>
  <si>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</si>
  <si>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</si>
  <si>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</si>
  <si>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</si>
  <si>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</si>
  <si>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</si>
  <si>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</si>
  <si>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</si>
  <si>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</si>
  <si>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</si>
  <si>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</si>
  <si>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</si>
  <si>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</si>
  <si>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</si>
  <si>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</si>
  <si>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</si>
  <si>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</si>
  <si>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</si>
  <si>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</si>
  <si>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</si>
  <si>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</si>
  <si>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</si>
  <si>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</si>
  <si>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</si>
  <si>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</si>
  <si>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</si>
  <si>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</si>
  <si>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</si>
  <si>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</si>
  <si>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</si>
  <si>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</si>
  <si>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</si>
  <si>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</si>
  <si>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</si>
  <si>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</si>
  <si>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</si>
  <si>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</si>
  <si>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</si>
  <si>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</si>
  <si>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</si>
  <si>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</si>
  <si>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</si>
  <si>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</si>
  <si>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</si>
  <si>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</si>
  <si>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</si>
  <si>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</si>
  <si>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</si>
  <si>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</si>
  <si>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</si>
  <si>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</si>
  <si>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</si>
  <si>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</si>
  <si>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</si>
  <si>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</si>
  <si>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</si>
  <si>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</si>
  <si>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</si>
  <si>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</si>
  <si>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</si>
  <si>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</si>
  <si>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</si>
  <si>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</si>
  <si>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</si>
  <si>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</si>
  <si>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</si>
  <si>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</si>
  <si>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</si>
  <si>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</si>
  <si>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</si>
  <si>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</si>
  <si>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</si>
  <si>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</si>
  <si>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</si>
  <si>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</si>
  <si>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</si>
  <si>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</si>
  <si>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</si>
  <si>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</si>
  <si>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</si>
  <si>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</si>
  <si>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</si>
  <si>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</si>
  <si>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</si>
  <si>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</si>
  <si>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</si>
  <si>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</si>
  <si>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</si>
  <si>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</si>
  <si>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</si>
  <si>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</si>
  <si>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</si>
  <si>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</si>
  <si>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</si>
  <si>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</si>
  <si>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</si>
  <si>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</si>
  <si>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</si>
  <si>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</si>
  <si>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</si>
  <si>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</si>
  <si>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</si>
  <si>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</si>
  <si>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</si>
  <si>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</si>
  <si>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</si>
  <si>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</si>
  <si>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</si>
  <si>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</si>
  <si>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</si>
  <si>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</si>
  <si>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</si>
  <si>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</si>
  <si>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</si>
  <si>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</si>
  <si>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</si>
  <si>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</si>
  <si>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</si>
  <si>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</si>
  <si>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</si>
  <si>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</si>
  <si>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</si>
  <si>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</si>
  <si>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</si>
  <si>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</si>
  <si>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</si>
  <si>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</si>
  <si>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</si>
  <si>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</si>
  <si>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</si>
  <si>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</si>
  <si>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</si>
  <si>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</si>
  <si>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</si>
  <si>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</si>
  <si>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</si>
  <si>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</si>
  <si>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</si>
  <si>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</si>
  <si>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</si>
  <si>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</si>
  <si>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</si>
  <si>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</si>
  <si>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</si>
  <si>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</si>
  <si>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</si>
  <si>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</si>
  <si>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</si>
  <si>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</si>
  <si>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</si>
  <si>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</si>
  <si>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</si>
  <si>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</si>
  <si>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</si>
  <si>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</si>
  <si>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</si>
  <si>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</si>
  <si>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</si>
  <si>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</si>
  <si>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</si>
  <si>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</si>
  <si>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</si>
  <si>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</si>
  <si>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</si>
  <si>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</si>
  <si>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</si>
  <si>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</si>
  <si>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</si>
  <si>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</si>
  <si>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</si>
  <si>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</si>
  <si>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</si>
  <si>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</si>
  <si>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</si>
  <si>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</si>
  <si>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</si>
  <si>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</si>
  <si>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</si>
  <si>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</si>
  <si>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</si>
  <si>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</si>
  <si>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</si>
  <si>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</si>
  <si>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</si>
  <si>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</si>
  <si>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</si>
  <si>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</si>
  <si>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</si>
  <si>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</si>
  <si>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</si>
  <si>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</si>
  <si>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</si>
  <si>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</si>
  <si>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</si>
  <si>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</si>
  <si>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</si>
  <si>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</si>
  <si>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</si>
  <si>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</si>
  <si>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</si>
  <si>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</si>
  <si>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</si>
  <si>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</si>
  <si>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</si>
  <si>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</si>
  <si>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</si>
  <si>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</si>
  <si>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</si>
  <si>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</si>
  <si>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</si>
  <si>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</si>
  <si>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</si>
  <si>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</si>
  <si>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</si>
  <si>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</si>
  <si>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</si>
  <si>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</si>
  <si>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</si>
  <si>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</si>
  <si>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</si>
  <si>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</si>
  <si>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</si>
  <si>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</si>
  <si>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</si>
  <si>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</si>
  <si>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</si>
  <si>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</si>
  <si>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</si>
  <si>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</si>
  <si>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</si>
  <si>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</si>
  <si>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</si>
  <si>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</si>
  <si>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</si>
  <si>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</si>
  <si>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</si>
  <si>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</si>
  <si>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</si>
  <si>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</si>
  <si>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</si>
  <si>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</si>
  <si>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</si>
  <si>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</si>
  <si>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</si>
  <si>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</si>
  <si>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</si>
  <si>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</si>
  <si>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</si>
  <si>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</si>
  <si>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</si>
  <si>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</si>
  <si>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</si>
  <si>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</si>
  <si>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</si>
  <si>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</si>
  <si>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</si>
  <si>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</si>
  <si>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</si>
  <si>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</si>
  <si>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</si>
  <si>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</si>
  <si>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</si>
  <si>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</si>
  <si>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</si>
  <si>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</si>
  <si>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</si>
  <si>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</si>
  <si>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</si>
  <si>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</si>
  <si>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</si>
  <si>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</si>
  <si>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</si>
  <si>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</si>
  <si>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</si>
  <si>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</si>
  <si>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</si>
  <si>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</si>
  <si>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</si>
  <si>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</si>
  <si>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</si>
  <si>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</si>
  <si>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</si>
  <si>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</si>
  <si>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</si>
  <si>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</si>
  <si>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</si>
  <si>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</si>
  <si>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</si>
  <si>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</si>
  <si>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</si>
  <si>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</si>
  <si>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</si>
  <si>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</si>
  <si>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</si>
  <si>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</si>
  <si>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</si>
  <si>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</si>
  <si>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</si>
  <si>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</si>
  <si>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</si>
  <si>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</si>
  <si>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</si>
  <si>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</si>
  <si>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</si>
  <si>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</si>
  <si>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</si>
  <si>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</si>
  <si>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</si>
  <si>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</si>
  <si>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</si>
  <si>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</si>
  <si>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</si>
  <si>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</si>
  <si>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</si>
  <si>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</si>
  <si>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</si>
  <si>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</si>
  <si>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</si>
  <si>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</si>
  <si>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</si>
  <si>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</si>
  <si>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</si>
  <si>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</si>
  <si>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</si>
  <si>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</si>
  <si>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</si>
  <si>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</si>
  <si>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</si>
  <si>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</si>
  <si>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</si>
  <si>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</si>
  <si>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</si>
  <si>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</si>
  <si>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</si>
  <si>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</si>
  <si>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</si>
  <si>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</si>
  <si>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</si>
  <si>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</si>
  <si>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</si>
  <si>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</si>
  <si>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</si>
  <si>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</si>
  <si>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</si>
  <si>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</si>
  <si>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</si>
  <si>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</si>
  <si>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</si>
  <si>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</si>
  <si>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</si>
  <si>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</si>
  <si>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</si>
  <si>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</si>
  <si>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</si>
  <si>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</si>
  <si>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</si>
  <si>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</si>
  <si>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</si>
  <si>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</si>
  <si>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</si>
  <si>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</si>
  <si>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</si>
  <si>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</si>
  <si>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</si>
  <si>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</si>
  <si>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</si>
  <si>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</si>
  <si>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</si>
  <si>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</si>
  <si>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</si>
  <si>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</si>
  <si>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</si>
  <si>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</si>
  <si>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</si>
  <si>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</si>
  <si>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</si>
  <si>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</si>
  <si>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</si>
  <si>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</si>
  <si>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</si>
  <si>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</si>
  <si>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</si>
  <si>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</si>
  <si>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</si>
  <si>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</si>
  <si>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</si>
  <si>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</si>
  <si>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</si>
  <si>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</si>
  <si>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</si>
  <si>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</si>
  <si>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</si>
  <si>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</si>
  <si>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</si>
  <si>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</si>
  <si>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</si>
  <si>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</si>
  <si>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</si>
  <si>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</si>
  <si>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</si>
  <si>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</si>
  <si>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</si>
  <si>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</si>
  <si>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</si>
  <si>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</si>
  <si>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</si>
  <si>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</si>
  <si>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</si>
  <si>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</si>
  <si>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</si>
  <si>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</si>
  <si>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</si>
  <si>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</si>
  <si>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</si>
  <si>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</si>
  <si>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</si>
  <si>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</si>
  <si>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</si>
  <si>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</si>
  <si>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</si>
  <si>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</si>
  <si>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</si>
  <si>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</si>
  <si>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</si>
  <si>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</si>
  <si>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</si>
  <si>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</si>
  <si>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</si>
  <si>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</si>
  <si>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</si>
  <si>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</si>
  <si>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</si>
  <si>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</si>
  <si>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</si>
  <si>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</si>
  <si>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</si>
  <si>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</si>
  <si>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</si>
  <si>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</si>
  <si>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</si>
  <si>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</si>
  <si>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</si>
  <si>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</si>
  <si>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</si>
  <si>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</si>
  <si>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</si>
  <si>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</si>
  <si>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</si>
  <si>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</si>
  <si>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</si>
  <si>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</si>
  <si>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</si>
  <si>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</si>
  <si>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</si>
  <si>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</si>
  <si>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</si>
  <si>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</si>
  <si>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</si>
  <si>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</si>
  <si>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</si>
  <si>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</si>
  <si>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</si>
  <si>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</si>
  <si>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</si>
  <si>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</si>
  <si>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</si>
  <si>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</si>
  <si>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</si>
  <si>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</si>
  <si>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</si>
  <si>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</si>
  <si>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</si>
  <si>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</si>
  <si>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</si>
  <si>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</si>
  <si>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</si>
  <si>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</si>
  <si>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</si>
  <si>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</si>
  <si>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</si>
  <si>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</si>
  <si>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</si>
  <si>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</si>
  <si>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</si>
  <si>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</si>
  <si>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</si>
  <si>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</si>
  <si>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</si>
  <si>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</si>
  <si>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</si>
  <si>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</si>
  <si>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</si>
  <si>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</si>
  <si>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</si>
  <si>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</si>
  <si>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</si>
  <si>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</si>
  <si>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</si>
  <si>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</si>
  <si>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</si>
  <si>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</si>
  <si>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</si>
  <si>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</si>
  <si>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</si>
  <si>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</si>
  <si>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</si>
  <si>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</si>
  <si>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</si>
  <si>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</si>
  <si>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</si>
  <si>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</si>
  <si>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</si>
  <si>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</si>
  <si>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</si>
  <si>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</si>
  <si>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</si>
  <si>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</si>
  <si>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</si>
  <si>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</si>
  <si>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</si>
  <si>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</si>
  <si>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</si>
  <si>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</si>
  <si>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</si>
  <si>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</si>
  <si>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</si>
  <si>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</si>
  <si>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</si>
  <si>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</si>
  <si>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</si>
  <si>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</si>
  <si>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</si>
  <si>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</si>
  <si>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</si>
  <si>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</si>
  <si>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</si>
  <si>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</si>
  <si>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</si>
  <si>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</si>
  <si>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</si>
  <si>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</si>
  <si>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</si>
  <si>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</si>
  <si>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</si>
  <si>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</si>
  <si>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</si>
  <si>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</si>
  <si>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</si>
  <si>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</si>
  <si>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</si>
  <si>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</si>
  <si>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</si>
  <si>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</si>
  <si>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</si>
  <si>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</si>
  <si>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</si>
  <si>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</si>
  <si>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</si>
  <si>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</si>
  <si>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</si>
  <si>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</si>
  <si>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</si>
  <si>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</si>
  <si>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</si>
  <si>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</si>
  <si>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</si>
  <si>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</si>
  <si>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</si>
  <si>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</si>
  <si>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</si>
  <si>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</si>
  <si>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</si>
  <si>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</si>
  <si>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</si>
  <si>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</si>
  <si>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</si>
  <si>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</si>
  <si>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</si>
  <si>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</si>
  <si>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</si>
  <si>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</si>
  <si>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</si>
  <si>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</si>
  <si>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</si>
  <si>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</si>
  <si>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</si>
  <si>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</si>
  <si>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</si>
  <si>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</si>
  <si>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</si>
  <si>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</si>
  <si>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</si>
  <si>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</si>
  <si>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</si>
  <si>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</si>
  <si>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</si>
  <si>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</si>
  <si>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</si>
  <si>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</si>
  <si>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</si>
  <si>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</si>
  <si>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</si>
  <si>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</si>
  <si>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</si>
  <si>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</si>
  <si>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</si>
  <si>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</si>
  <si>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</si>
  <si>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</si>
  <si>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</si>
  <si>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</si>
  <si>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</si>
  <si>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</si>
  <si>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</si>
  <si>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</si>
  <si>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</si>
  <si>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</si>
  <si>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</si>
  <si>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</si>
  <si>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</si>
  <si>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</si>
  <si>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</si>
  <si>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</si>
  <si>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</si>
  <si>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</si>
  <si>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</si>
  <si>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</si>
  <si>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</si>
  <si>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</si>
  <si>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</si>
  <si>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</si>
  <si>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</si>
  <si>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</si>
  <si>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</si>
  <si>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</si>
  <si>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</si>
  <si>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</si>
  <si>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</si>
  <si>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</si>
  <si>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</si>
  <si>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</si>
  <si>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</si>
  <si>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</si>
  <si>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</si>
  <si>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</si>
  <si>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</si>
  <si>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</si>
  <si>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</si>
  <si>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</si>
  <si>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</si>
  <si>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</si>
  <si>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</si>
  <si>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</si>
  <si>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</si>
  <si>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</si>
  <si>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</si>
  <si>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</si>
  <si>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</si>
  <si>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</si>
  <si>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</si>
  <si>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</si>
  <si>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</si>
  <si>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</si>
  <si>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</si>
  <si>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</si>
  <si>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</si>
  <si>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</si>
  <si>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</si>
  <si>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</si>
  <si>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</si>
  <si>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</si>
  <si>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</si>
  <si>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</si>
  <si>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</si>
  <si>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</si>
  <si>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</si>
  <si>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</si>
  <si>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</si>
  <si>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</si>
  <si>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</si>
  <si>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</si>
  <si>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</si>
  <si>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</si>
  <si>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</si>
  <si>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</si>
  <si>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</si>
  <si>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</si>
  <si>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</si>
  <si>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</si>
  <si>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</si>
  <si>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</si>
  <si>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</si>
  <si>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</si>
  <si>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</si>
  <si>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</si>
  <si>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</si>
  <si>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</si>
  <si>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</si>
  <si>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</si>
  <si>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</si>
  <si>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</si>
  <si>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</si>
  <si>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</si>
  <si>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</si>
  <si>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</si>
  <si>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</si>
  <si>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</si>
  <si>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</si>
  <si>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</si>
  <si>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</si>
  <si>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</si>
  <si>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</si>
  <si>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</si>
  <si>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</si>
  <si>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</si>
  <si>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</si>
  <si>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</si>
  <si>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</si>
  <si>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</si>
  <si>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</si>
  <si>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</si>
  <si>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</si>
  <si>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</si>
  <si>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</si>
  <si>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</si>
  <si>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</si>
  <si>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</si>
  <si>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</si>
  <si>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</si>
  <si>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</si>
  <si>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</si>
  <si>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</si>
  <si>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</si>
  <si>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</si>
  <si>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</si>
  <si>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</si>
  <si>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</si>
  <si>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</si>
  <si>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</si>
  <si>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</si>
  <si>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</si>
  <si>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</si>
  <si>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</si>
  <si>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</si>
  <si>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</si>
  <si>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</si>
  <si>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</si>
  <si>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</si>
  <si>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</si>
  <si>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</si>
  <si>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</si>
  <si>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</si>
  <si>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</si>
  <si>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</si>
  <si>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</si>
  <si>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</si>
  <si>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</si>
  <si>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</si>
  <si>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</si>
  <si>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</si>
  <si>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</si>
  <si>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</si>
  <si>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</si>
  <si>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</si>
  <si>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</si>
  <si>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</si>
  <si>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</si>
  <si>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</si>
  <si>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</si>
  <si>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</si>
  <si>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</si>
  <si>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</si>
  <si>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</si>
  <si>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</si>
  <si>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</si>
  <si>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</si>
  <si>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</si>
  <si>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</si>
  <si>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</si>
  <si>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</si>
  <si>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</si>
  <si>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</si>
  <si>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</si>
  <si>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</si>
  <si>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</si>
  <si>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</si>
  <si>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</si>
  <si>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</si>
  <si>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</si>
  <si>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</si>
  <si>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</si>
  <si>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</si>
  <si>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</si>
  <si>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</si>
  <si>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</si>
  <si>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</si>
  <si>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</si>
  <si>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</si>
  <si>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</si>
  <si>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</si>
  <si>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</si>
  <si>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</si>
  <si>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</si>
  <si>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</si>
  <si>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</si>
  <si>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</si>
  <si>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</si>
  <si>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</si>
  <si>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</si>
  <si>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</si>
  <si>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</si>
  <si>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</si>
  <si>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</si>
  <si>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</si>
  <si>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</si>
  <si>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</si>
  <si>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</si>
  <si>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</si>
  <si>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</si>
  <si>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</si>
  <si>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</si>
  <si>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</si>
  <si>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</si>
  <si>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</si>
  <si>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</si>
  <si>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</si>
  <si>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</si>
  <si>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</si>
  <si>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</si>
  <si>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</si>
  <si>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</si>
  <si>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</si>
  <si>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</si>
  <si>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</si>
  <si>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</si>
  <si>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</si>
  <si>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</si>
  <si>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</si>
  <si>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</si>
  <si>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</si>
  <si>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</si>
  <si>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</si>
  <si>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</si>
  <si>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</si>
  <si>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</si>
  <si>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</si>
  <si>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</si>
  <si>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</si>
  <si>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</si>
  <si>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</si>
  <si>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</si>
  <si>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</si>
  <si>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</si>
  <si>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</si>
  <si>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</si>
  <si>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</si>
  <si>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</si>
  <si>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</si>
  <si>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</si>
  <si>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</si>
  <si>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</si>
  <si>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</si>
  <si>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</si>
  <si>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</si>
  <si>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</si>
  <si>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</si>
  <si>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</si>
  <si>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</si>
  <si>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</si>
  <si>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</si>
  <si>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</si>
  <si>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</si>
  <si>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</si>
  <si>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</si>
  <si>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</si>
  <si>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</si>
  <si>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</si>
  <si>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</si>
  <si>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</si>
  <si>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</si>
  <si>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</si>
  <si>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</si>
  <si>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</si>
  <si>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</si>
  <si>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</si>
  <si>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</si>
  <si>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</si>
  <si>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</si>
  <si>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</si>
  <si>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</si>
  <si>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</si>
  <si>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</si>
  <si>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</si>
  <si>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</si>
  <si>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</si>
  <si>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</si>
  <si>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</si>
  <si>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</si>
  <si>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</si>
  <si>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</si>
  <si>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</si>
  <si>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</si>
  <si>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</si>
  <si>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</si>
  <si>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</si>
  <si>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</si>
  <si>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</si>
  <si>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</si>
  <si>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</si>
  <si>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</si>
  <si>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</si>
  <si>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</si>
  <si>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</si>
  <si>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</si>
  <si>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</si>
  <si>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</si>
  <si>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</si>
  <si>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</si>
  <si>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</si>
  <si>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</si>
  <si>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</si>
  <si>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</si>
  <si>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</si>
  <si>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</si>
  <si>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</si>
  <si>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</si>
  <si>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</si>
  <si>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</si>
  <si>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</si>
  <si>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</si>
  <si>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</si>
  <si>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</si>
  <si>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</si>
  <si>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</si>
  <si>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</si>
  <si>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</si>
  <si>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</si>
  <si>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</si>
  <si>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</si>
  <si>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</si>
  <si>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</si>
  <si>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</si>
  <si>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</si>
  <si>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</si>
  <si>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</si>
  <si>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</si>
  <si>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</si>
  <si>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</si>
  <si>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</si>
  <si>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</si>
  <si>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</si>
  <si>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</si>
  <si>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</si>
  <si>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</si>
  <si>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</si>
  <si>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</si>
  <si>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</si>
  <si>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</si>
  <si>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</si>
  <si>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</si>
  <si>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</si>
  <si>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</si>
  <si>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</si>
  <si>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</si>
  <si>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</si>
  <si>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</si>
  <si>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</si>
  <si>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</si>
  <si>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</si>
  <si>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</si>
  <si>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</si>
  <si>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</si>
  <si>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</si>
  <si>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</si>
  <si>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</si>
  <si>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</si>
  <si>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</si>
  <si>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</si>
  <si>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</si>
  <si>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</si>
  <si>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</si>
  <si>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</si>
  <si>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</si>
  <si>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</si>
  <si>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</si>
  <si>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</si>
  <si>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</si>
  <si>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</si>
  <si>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</si>
  <si>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</si>
  <si>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</si>
  <si>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</si>
  <si>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</si>
  <si>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</si>
  <si>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</si>
  <si>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</si>
  <si>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</si>
  <si>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</si>
  <si>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</si>
  <si>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</si>
  <si>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</si>
  <si>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</si>
  <si>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</si>
  <si>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</si>
  <si>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</si>
  <si>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</si>
  <si>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</si>
  <si>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</si>
  <si>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</si>
  <si>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</si>
  <si>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</si>
  <si>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</si>
  <si>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</si>
  <si>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</si>
  <si>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</si>
  <si>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</si>
  <si>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</si>
  <si>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</si>
  <si>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</si>
  <si>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</si>
  <si>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</si>
  <si>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</si>
  <si>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</si>
  <si>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</si>
  <si>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</si>
  <si>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</si>
  <si>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</si>
  <si>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</si>
  <si>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</si>
  <si>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</si>
  <si>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</si>
  <si>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</si>
  <si>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</si>
  <si>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</si>
  <si>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</si>
  <si>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</si>
  <si>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</si>
  <si>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</si>
  <si>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</si>
  <si>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</si>
  <si>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</si>
  <si>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</si>
  <si>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</si>
  <si>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</si>
  <si>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</si>
  <si>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</si>
  <si>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</si>
  <si>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</si>
  <si>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</si>
  <si>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</si>
  <si>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</si>
  <si>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</si>
  <si>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</si>
  <si>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</si>
  <si>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</si>
  <si>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</si>
  <si>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</si>
  <si>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</si>
  <si>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</si>
  <si>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</si>
  <si>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</si>
  <si>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</si>
  <si>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</si>
  <si>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</si>
  <si>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</si>
  <si>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</si>
  <si>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</si>
  <si>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</si>
  <si>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</si>
  <si>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</si>
  <si>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</si>
  <si>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</si>
  <si>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</si>
  <si>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</si>
  <si>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</si>
  <si>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</si>
  <si>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</si>
  <si>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</si>
  <si>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</si>
  <si>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</si>
  <si>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</si>
  <si>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</si>
  <si>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</si>
  <si>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</si>
  <si>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</si>
  <si>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</si>
  <si>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</si>
  <si>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</si>
  <si>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</si>
  <si>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</si>
  <si>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</si>
  <si>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</si>
  <si>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</si>
  <si>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</si>
  <si>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</si>
  <si>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</si>
  <si>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</si>
  <si>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</si>
  <si>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</si>
  <si>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</si>
  <si>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</si>
  <si>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</si>
  <si>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</si>
  <si>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</si>
  <si>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</si>
  <si>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</si>
  <si>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</si>
  <si>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</si>
  <si>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</si>
  <si>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</si>
  <si>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</si>
  <si>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</si>
  <si>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</si>
  <si>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</si>
  <si>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</si>
  <si>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</si>
  <si>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</si>
  <si>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</si>
  <si>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</si>
  <si>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</si>
  <si>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</si>
  <si>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</si>
  <si>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</si>
  <si>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</si>
  <si>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</si>
  <si>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</si>
  <si>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</si>
  <si>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</si>
  <si>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</si>
  <si>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</si>
  <si>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</si>
  <si>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</si>
  <si>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</si>
  <si>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</si>
  <si>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</si>
  <si>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</si>
  <si>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</si>
  <si>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</si>
  <si>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</si>
  <si>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</si>
  <si>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</si>
  <si>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</si>
  <si>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</si>
  <si>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</si>
  <si>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</si>
  <si>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</si>
  <si>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</si>
  <si>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</si>
  <si>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</si>
  <si>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</si>
  <si>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</si>
  <si>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</si>
  <si>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</si>
  <si>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</si>
  <si>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</si>
  <si>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</si>
  <si>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</si>
  <si>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</si>
  <si>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</si>
  <si>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</si>
  <si>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</si>
  <si>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</si>
  <si>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</si>
  <si>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</si>
  <si>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</si>
  <si>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</si>
  <si>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</si>
  <si>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</si>
  <si>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</si>
  <si>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</si>
  <si>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</si>
  <si>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</si>
  <si>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</si>
  <si>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</si>
  <si>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</si>
  <si>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</si>
  <si>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</si>
  <si>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</si>
  <si>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</si>
  <si>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</si>
  <si>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</si>
  <si>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</si>
  <si>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</si>
  <si>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</si>
  <si>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</si>
  <si>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</si>
  <si>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</si>
  <si>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</si>
  <si>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</si>
  <si>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</si>
  <si>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</si>
  <si>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</si>
  <si>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</si>
  <si>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</si>
  <si>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</si>
  <si>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</si>
  <si>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</si>
  <si>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</si>
  <si>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</si>
  <si>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</si>
  <si>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</si>
  <si>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</si>
  <si>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</si>
  <si>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</si>
  <si>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</si>
  <si>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</si>
  <si>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</si>
  <si>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</si>
  <si>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</si>
  <si>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</si>
  <si>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</si>
  <si>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</si>
  <si>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</si>
  <si>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</si>
  <si>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</si>
  <si>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</si>
  <si>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</si>
  <si>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</si>
  <si>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</si>
  <si>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</si>
  <si>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</si>
  <si>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</si>
  <si>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</si>
  <si>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</si>
  <si>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</si>
  <si>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</si>
  <si>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</si>
  <si>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</si>
  <si>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</si>
  <si>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</si>
  <si>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</si>
  <si>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</si>
  <si>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</si>
  <si>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</si>
  <si>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</si>
  <si>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</si>
  <si>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</si>
  <si>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</si>
  <si>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</si>
  <si>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</si>
  <si>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</si>
  <si>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</si>
  <si>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</si>
  <si>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</si>
  <si>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</si>
  <si>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</si>
  <si>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</si>
  <si>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</si>
  <si>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</si>
  <si>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</si>
  <si>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</si>
  <si>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</si>
  <si>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</si>
  <si>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</si>
  <si>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</si>
  <si>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</si>
  <si>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</si>
  <si>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</si>
  <si>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</si>
  <si>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</si>
  <si>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</si>
  <si>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</si>
  <si>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</si>
  <si>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</si>
  <si>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</si>
  <si>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</si>
  <si>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</si>
  <si>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</si>
  <si>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</si>
  <si>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</si>
  <si>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</si>
  <si>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</si>
  <si>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</si>
  <si>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</si>
  <si>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</si>
  <si>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</si>
  <si>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</si>
  <si>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</si>
  <si>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</si>
  <si>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</si>
  <si>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</si>
  <si>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</si>
  <si>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</si>
  <si>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</si>
  <si>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</si>
  <si>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</si>
  <si>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</si>
  <si>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</si>
  <si>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</si>
  <si>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</si>
  <si>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</si>
  <si>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</si>
  <si>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</si>
  <si>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</si>
  <si>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</si>
  <si>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</si>
  <si>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</si>
  <si>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</si>
  <si>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</si>
  <si>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</si>
  <si>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</si>
  <si>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</si>
  <si>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</si>
  <si>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</si>
  <si>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</si>
  <si>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</si>
  <si>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</si>
  <si>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</si>
  <si>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</si>
  <si>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</si>
  <si>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</si>
  <si>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</si>
  <si>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</si>
  <si>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</si>
  <si>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</si>
  <si>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</si>
  <si>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</si>
  <si>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</si>
  <si>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</si>
  <si>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</si>
  <si>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</si>
  <si>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</si>
  <si>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</si>
  <si>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</si>
  <si>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</si>
  <si>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</si>
  <si>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</si>
  <si>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</si>
  <si>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</si>
  <si>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</si>
  <si>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</si>
  <si>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</si>
  <si>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</si>
  <si>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</si>
  <si>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</si>
  <si>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</si>
  <si>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</si>
  <si>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</si>
  <si>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</si>
  <si>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</si>
  <si>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</si>
  <si>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</si>
  <si>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</si>
  <si>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</si>
  <si>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</si>
  <si>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</si>
  <si>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</si>
  <si>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</si>
  <si>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</si>
  <si>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</si>
  <si>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</si>
  <si>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</si>
  <si>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</si>
  <si>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</si>
  <si>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</si>
  <si>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</si>
  <si>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</si>
  <si>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</si>
  <si>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</si>
  <si>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</si>
  <si>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</si>
  <si>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</si>
  <si>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</si>
  <si>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</si>
  <si>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</si>
  <si>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</si>
  <si>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</si>
  <si>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</si>
  <si>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</si>
  <si>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</si>
  <si>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</si>
  <si>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</si>
  <si>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</si>
  <si>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</si>
  <si>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</si>
  <si>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</si>
  <si>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</si>
  <si>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</si>
  <si>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</si>
  <si>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</si>
  <si>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</si>
  <si>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</si>
  <si>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</si>
  <si>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</si>
  <si>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</si>
  <si>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</si>
  <si>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</si>
  <si>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</si>
  <si>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</si>
  <si>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</si>
  <si>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</si>
  <si>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</si>
  <si>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</si>
  <si>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</si>
  <si>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</si>
  <si>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</si>
  <si>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</si>
  <si>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</si>
  <si>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</si>
  <si>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</si>
  <si>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</si>
  <si>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</si>
  <si>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</si>
  <si>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</si>
  <si>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</si>
  <si>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</si>
  <si>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</si>
  <si>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</si>
  <si>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</si>
  <si>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</si>
  <si>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</si>
  <si>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</si>
  <si>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</si>
  <si>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</si>
  <si>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</si>
  <si>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</si>
  <si>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</si>
  <si>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</si>
  <si>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</si>
  <si>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</si>
  <si>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</si>
  <si>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</si>
  <si>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</si>
  <si>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</si>
  <si>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</si>
  <si>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</si>
  <si>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</si>
  <si>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</si>
  <si>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</si>
  <si>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</si>
  <si>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</si>
  <si>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</si>
  <si>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</si>
  <si>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</si>
  <si>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</si>
  <si>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</si>
  <si>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</si>
  <si>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</si>
  <si>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</si>
  <si>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</si>
  <si>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</si>
  <si>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</si>
  <si>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</si>
  <si>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</si>
  <si>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</si>
  <si>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</si>
  <si>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</si>
  <si>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</si>
  <si>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</si>
  <si>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</si>
  <si>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</si>
  <si>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</si>
  <si>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</si>
  <si>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</si>
  <si>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</si>
  <si>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</si>
  <si>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</si>
  <si>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</si>
  <si>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</si>
  <si>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</si>
  <si>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</si>
  <si>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</si>
  <si>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</si>
  <si>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</si>
  <si>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</si>
  <si>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</si>
  <si>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</si>
  <si>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</si>
  <si>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</si>
  <si>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</si>
  <si>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</si>
  <si>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</si>
  <si>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</si>
  <si>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</si>
  <si>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</si>
  <si>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</si>
  <si>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</si>
  <si>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</si>
  <si>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</si>
  <si>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</si>
  <si>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</si>
  <si>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</si>
  <si>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</si>
  <si>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</si>
  <si>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</si>
  <si>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</si>
  <si>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</si>
  <si>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</si>
  <si>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</si>
  <si>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</si>
  <si>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</si>
  <si>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</si>
  <si>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</si>
  <si>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</si>
  <si>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</si>
  <si>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</si>
  <si>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</si>
  <si>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</si>
  <si>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</si>
  <si>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</si>
  <si>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</si>
  <si>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</si>
  <si>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</si>
  <si>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</si>
  <si>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</si>
  <si>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</si>
  <si>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</si>
  <si>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</si>
  <si>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</si>
  <si>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</si>
  <si>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</si>
  <si>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</si>
  <si>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</si>
  <si>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</si>
  <si>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</si>
  <si>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</si>
  <si>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</si>
  <si>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</si>
  <si>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</si>
  <si>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</si>
  <si>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</si>
  <si>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</si>
  <si>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</si>
  <si>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</si>
  <si>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</si>
  <si>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</si>
  <si>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</si>
  <si>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</si>
  <si>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</si>
  <si>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</si>
  <si>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</si>
  <si>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</si>
  <si>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</si>
  <si>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</si>
  <si>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</si>
  <si>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</si>
  <si>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</si>
  <si>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</si>
  <si>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</si>
  <si>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</si>
  <si>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</si>
  <si>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</si>
  <si>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</si>
  <si>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</si>
  <si>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</si>
  <si>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</si>
  <si>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</si>
  <si>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</si>
  <si>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</si>
  <si>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</si>
  <si>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</si>
  <si>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</si>
  <si>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</si>
  <si>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</si>
  <si>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</si>
  <si>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</si>
  <si>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</si>
  <si>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</si>
  <si>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</si>
  <si>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</si>
  <si>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</si>
  <si>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</si>
  <si>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</si>
  <si>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</si>
  <si>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</si>
  <si>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</si>
  <si>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</si>
  <si>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</si>
  <si>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</si>
  <si>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</si>
  <si>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</si>
  <si>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</si>
  <si>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</si>
  <si>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</si>
  <si>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</si>
  <si>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</si>
  <si>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</si>
  <si>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</si>
  <si>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</si>
  <si>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</si>
  <si>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</si>
  <si>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</si>
  <si>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</si>
  <si>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</si>
  <si>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</si>
  <si>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</si>
  <si>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</si>
  <si>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</si>
  <si>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</si>
  <si>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</si>
  <si>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</si>
  <si>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</si>
  <si>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</si>
  <si>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</si>
  <si>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</si>
  <si>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</si>
  <si>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</si>
  <si>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</si>
  <si>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</si>
  <si>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</si>
  <si>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</si>
  <si>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</si>
  <si>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</si>
  <si>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</si>
  <si>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</si>
  <si>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</si>
  <si>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</si>
  <si>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</si>
  <si>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</si>
  <si>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</si>
  <si>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</si>
  <si>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</si>
  <si>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</si>
  <si>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</si>
  <si>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</si>
  <si>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</si>
  <si>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</si>
  <si>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</si>
  <si>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</si>
  <si>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</si>
  <si>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</si>
  <si>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</si>
  <si>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</si>
  <si>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</si>
  <si>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</si>
  <si>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</si>
  <si>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</si>
  <si>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</si>
  <si>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</si>
  <si>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</si>
  <si>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</si>
  <si>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</si>
  <si>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</si>
  <si>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</si>
  <si>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</si>
  <si>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</si>
  <si>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</si>
  <si>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</si>
  <si>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</si>
  <si>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</si>
  <si>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</si>
  <si>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</si>
  <si>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</si>
  <si>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</si>
  <si>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</si>
  <si>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</si>
  <si>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</si>
  <si>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</si>
  <si>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</si>
  <si>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</si>
  <si>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</si>
  <si>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</si>
  <si>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</si>
  <si>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</si>
  <si>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</si>
  <si>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</si>
  <si>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</si>
  <si>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</si>
  <si>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</si>
  <si>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</si>
  <si>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</si>
  <si>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</si>
  <si>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</si>
  <si>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</si>
  <si>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</si>
  <si>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</si>
  <si>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</si>
  <si>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</si>
  <si>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</si>
  <si>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</si>
  <si>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</si>
  <si>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</si>
  <si>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</si>
  <si>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</si>
  <si>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</si>
  <si>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</si>
  <si>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</si>
  <si>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</si>
  <si>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</si>
  <si>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</si>
  <si>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</si>
  <si>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</si>
  <si>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</si>
  <si>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</si>
  <si>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</si>
  <si>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</si>
  <si>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</si>
  <si>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</si>
  <si>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</si>
  <si>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</si>
  <si>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</si>
  <si>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</si>
  <si>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</si>
  <si>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</si>
  <si>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</si>
  <si>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</si>
  <si>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</si>
  <si>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</si>
  <si>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</si>
  <si>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</si>
  <si>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</si>
  <si>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</si>
  <si>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</si>
  <si>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</si>
  <si>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</si>
  <si>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</si>
  <si>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</si>
  <si>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</si>
  <si>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</si>
  <si>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</si>
  <si>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</si>
  <si>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</si>
  <si>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</si>
  <si>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</si>
  <si>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</si>
  <si>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</si>
  <si>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</si>
  <si>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</si>
  <si>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</si>
  <si>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</si>
  <si>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</si>
  <si>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</si>
  <si>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</si>
  <si>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</si>
  <si>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</si>
  <si>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</si>
  <si>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</si>
  <si>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</si>
  <si>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</si>
  <si>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</si>
  <si>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</si>
  <si>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</si>
  <si>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</si>
  <si>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</si>
  <si>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</si>
  <si>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</si>
  <si>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</si>
  <si>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</si>
  <si>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</si>
  <si>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</si>
  <si>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</si>
  <si>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</si>
  <si>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</si>
  <si>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</si>
  <si>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</si>
  <si>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</si>
  <si>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</si>
  <si>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</si>
  <si>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</si>
  <si>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</si>
  <si>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</si>
  <si>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</si>
  <si>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</si>
  <si>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</si>
  <si>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</si>
  <si>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</si>
  <si>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</si>
  <si>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</si>
  <si>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</si>
  <si>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</si>
  <si>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</si>
  <si>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</si>
  <si>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</si>
  <si>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</si>
  <si>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</si>
  <si>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</si>
  <si>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</si>
  <si>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</si>
  <si>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</si>
  <si>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</si>
  <si>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</si>
  <si>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</si>
  <si>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</si>
  <si>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</si>
  <si>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</si>
  <si>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</si>
  <si>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</si>
  <si>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</si>
  <si>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</si>
  <si>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</si>
  <si>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</si>
  <si>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</si>
  <si>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</si>
  <si>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</si>
  <si>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</si>
  <si>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</si>
  <si>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</si>
  <si>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</si>
  <si>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</si>
  <si>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</si>
  <si>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</si>
  <si>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</si>
  <si>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</si>
  <si>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</si>
  <si>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</si>
  <si>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</si>
  <si>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</si>
  <si>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</si>
  <si>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</si>
  <si>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</si>
  <si>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</si>
  <si>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</si>
  <si>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</si>
  <si>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</si>
  <si>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</si>
  <si>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</si>
  <si>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</si>
  <si>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</si>
  <si>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</si>
  <si>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</si>
  <si>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</si>
  <si>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</si>
  <si>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</si>
  <si>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</si>
  <si>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</si>
  <si>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</si>
  <si>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</si>
  <si>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</si>
  <si>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</si>
  <si>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</si>
  <si>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</si>
  <si>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</si>
  <si>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</si>
  <si>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</si>
  <si>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</si>
  <si>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</si>
  <si>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</si>
  <si>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</si>
  <si>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</si>
  <si>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</si>
  <si>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</si>
  <si>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</si>
  <si>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</si>
  <si>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</si>
  <si>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</si>
  <si>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</si>
  <si>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</si>
  <si>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</si>
  <si>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</si>
  <si>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</si>
  <si>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</si>
  <si>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</si>
  <si>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</si>
  <si>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</si>
  <si>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</si>
  <si>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</si>
  <si>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</si>
  <si>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</si>
  <si>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</si>
  <si>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</si>
  <si>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</si>
  <si>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</si>
  <si>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</si>
  <si>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</si>
  <si>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</si>
  <si>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</si>
  <si>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</si>
  <si>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</si>
  <si>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</si>
  <si>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</si>
  <si>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</si>
  <si>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</si>
  <si>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</si>
  <si>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</si>
  <si>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</si>
  <si>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</si>
  <si>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</si>
  <si>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</si>
  <si>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</si>
  <si>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</si>
  <si>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</si>
  <si>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</si>
  <si>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</si>
  <si>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</si>
  <si>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</si>
  <si>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</si>
  <si>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</si>
  <si>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</si>
  <si>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</si>
  <si>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</si>
  <si>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</si>
  <si>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</si>
  <si>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</si>
  <si>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</si>
  <si>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</si>
  <si>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</si>
  <si>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</si>
  <si>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</si>
  <si>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</si>
  <si>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</si>
  <si>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</si>
  <si>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</si>
  <si>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</si>
  <si>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</si>
  <si>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</si>
  <si>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</si>
  <si>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</si>
  <si>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</si>
  <si>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</si>
  <si>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</si>
  <si>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</si>
  <si>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</si>
  <si>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</si>
  <si>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</si>
  <si>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</si>
  <si>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</si>
  <si>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</si>
  <si>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</si>
  <si>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</si>
  <si>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</si>
  <si>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</si>
  <si>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</si>
  <si>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</si>
  <si>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</si>
  <si>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</si>
  <si>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</si>
  <si>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</si>
  <si>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</si>
  <si>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</si>
  <si>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</si>
  <si>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</si>
  <si>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</si>
  <si>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</si>
  <si>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</si>
  <si>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</si>
  <si>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</si>
  <si>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</si>
  <si>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</si>
  <si>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</si>
  <si>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</si>
  <si>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</si>
  <si>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</si>
  <si>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</si>
  <si>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</si>
  <si>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</si>
  <si>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</si>
  <si>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</si>
  <si>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</si>
  <si>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</si>
  <si>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</si>
  <si>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</si>
  <si>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</si>
  <si>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</si>
  <si>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</si>
  <si>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</si>
  <si>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</si>
  <si>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</si>
  <si>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</si>
  <si>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</si>
  <si>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</si>
  <si>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</si>
  <si>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</si>
  <si>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</si>
  <si>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</si>
  <si>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</si>
  <si>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</si>
  <si>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</si>
  <si>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</si>
  <si>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</si>
  <si>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</si>
  <si>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</si>
  <si>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</si>
  <si>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</si>
  <si>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</si>
  <si>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</si>
  <si>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</si>
  <si>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</si>
  <si>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</si>
  <si>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</si>
  <si>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</si>
  <si>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</si>
  <si>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</si>
  <si>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</si>
  <si>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</si>
  <si>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</si>
  <si>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</si>
  <si>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</si>
  <si>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</si>
  <si>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</si>
  <si>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</si>
  <si>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</si>
  <si>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</si>
  <si>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</si>
  <si>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</si>
  <si>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</si>
  <si>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</si>
  <si>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</si>
  <si>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</si>
  <si>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</si>
  <si>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</si>
  <si>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</si>
  <si>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</si>
  <si>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</si>
  <si>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</si>
  <si>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</si>
  <si>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</si>
  <si>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</si>
  <si>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</si>
  <si>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</si>
  <si>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</si>
  <si>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</si>
  <si>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</si>
  <si>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</si>
  <si>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</si>
  <si>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</si>
  <si>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</si>
  <si>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</si>
  <si>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</si>
  <si>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</si>
  <si>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</si>
  <si>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</si>
  <si>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</si>
  <si>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</si>
  <si>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</si>
  <si>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</si>
  <si>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</si>
  <si>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</si>
  <si>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</si>
  <si>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</si>
  <si>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</si>
  <si>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</si>
  <si>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</si>
  <si>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</si>
  <si>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</si>
  <si>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</si>
  <si>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</si>
  <si>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</si>
  <si>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</si>
  <si>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</si>
  <si>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</si>
  <si>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</si>
  <si>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</si>
  <si>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</si>
  <si>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</si>
  <si>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</si>
  <si>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</si>
  <si>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</si>
  <si>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</si>
  <si>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</si>
  <si>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</si>
  <si>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</si>
  <si>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</si>
  <si>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</si>
  <si>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</si>
  <si>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</si>
  <si>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</si>
  <si>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</si>
  <si>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</si>
  <si>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</si>
  <si>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</si>
  <si>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</si>
  <si>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</si>
  <si>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</si>
  <si>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</si>
  <si>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</si>
  <si>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</si>
  <si>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</si>
  <si>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</si>
  <si>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</si>
  <si>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</si>
  <si>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</si>
  <si>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</si>
  <si>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</si>
  <si>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</si>
  <si>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</si>
  <si>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</si>
  <si>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</si>
  <si>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</si>
  <si>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</si>
  <si>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</si>
  <si>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</si>
  <si>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</si>
  <si>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</si>
  <si>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</si>
  <si>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</si>
  <si>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</si>
  <si>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</si>
  <si>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</si>
  <si>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</si>
  <si>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</si>
  <si>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</si>
  <si>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</si>
  <si>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</si>
  <si>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</si>
  <si>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</si>
  <si>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</si>
  <si>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</si>
  <si>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</si>
  <si>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</si>
  <si>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</si>
  <si>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</si>
  <si>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</si>
  <si>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</si>
  <si>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</si>
  <si>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</si>
  <si>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</si>
  <si>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</si>
  <si>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</si>
  <si>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</si>
  <si>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</si>
  <si>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</si>
  <si>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</si>
  <si>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</si>
  <si>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</si>
  <si>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</si>
  <si>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</si>
  <si>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</si>
  <si>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</si>
  <si>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</si>
  <si>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</si>
  <si>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</si>
  <si>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</si>
  <si>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</si>
  <si>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</si>
  <si>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</si>
  <si>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</si>
  <si>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</si>
  <si>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</si>
  <si>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</si>
  <si>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</si>
  <si>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</si>
  <si>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</si>
  <si>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</si>
  <si>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</si>
  <si>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</si>
  <si>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</si>
  <si>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</si>
  <si>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</si>
  <si>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</si>
  <si>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</si>
  <si>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</si>
  <si>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</si>
  <si>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</si>
  <si>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</si>
  <si>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</si>
  <si>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</si>
  <si>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</si>
  <si>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</si>
  <si>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</si>
  <si>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</si>
  <si>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</si>
  <si>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</si>
  <si>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</si>
  <si>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</si>
  <si>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</si>
  <si>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</si>
  <si>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</si>
  <si>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</si>
  <si>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</si>
  <si>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</si>
  <si>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</si>
  <si>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</si>
  <si>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</si>
  <si>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</si>
  <si>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</si>
  <si>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</si>
  <si>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</si>
  <si>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</si>
  <si>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</si>
  <si>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</si>
  <si>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</si>
  <si>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</si>
  <si>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</si>
  <si>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</si>
  <si>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</si>
  <si>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</si>
  <si>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</si>
  <si>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</si>
  <si>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</si>
  <si>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</si>
  <si>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</si>
  <si>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</si>
  <si>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</si>
  <si>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</si>
  <si>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</si>
  <si>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</si>
  <si>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</si>
  <si>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</si>
  <si>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</si>
  <si>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</si>
  <si>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</si>
  <si>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</si>
  <si>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</si>
  <si>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</si>
  <si>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</si>
  <si>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</si>
  <si>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</si>
  <si>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</si>
  <si>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</si>
  <si>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</si>
  <si>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</si>
  <si>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</si>
  <si>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</si>
  <si>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</si>
  <si>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</si>
  <si>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</si>
  <si>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</si>
  <si>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</si>
  <si>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</si>
  <si>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</si>
  <si>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</si>
  <si>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</si>
  <si>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</si>
  <si>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</si>
  <si>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</si>
  <si>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</si>
  <si>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</si>
  <si>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</si>
  <si>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</si>
  <si>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</si>
  <si>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</si>
  <si>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</si>
  <si>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</si>
  <si>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</si>
  <si>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</si>
  <si>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</si>
  <si>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</si>
  <si>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</si>
  <si>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</si>
  <si>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</si>
  <si>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</si>
  <si>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</si>
  <si>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</si>
  <si>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</si>
  <si>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</si>
  <si>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</si>
  <si>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</si>
  <si>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</si>
  <si>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</si>
  <si>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</si>
  <si>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</si>
  <si>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</si>
  <si>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</si>
  <si>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</si>
  <si>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</si>
  <si>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</si>
  <si>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</si>
  <si>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</si>
  <si>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</si>
  <si>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</si>
  <si>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</si>
  <si>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</si>
  <si>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</si>
  <si>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</si>
  <si>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</si>
  <si>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</si>
  <si>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</si>
  <si>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</si>
  <si>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</si>
  <si>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</si>
  <si>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</si>
  <si>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</si>
  <si>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</si>
  <si>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</si>
  <si>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</si>
  <si>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</si>
  <si>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</si>
  <si>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</si>
  <si>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</si>
  <si>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</si>
  <si>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</si>
  <si>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</si>
  <si>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</si>
  <si>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</si>
  <si>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</si>
  <si>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</si>
  <si>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</si>
  <si>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</si>
  <si>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</si>
  <si>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</si>
  <si>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</si>
  <si>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</si>
  <si>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</si>
  <si>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</si>
  <si>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</si>
  <si>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</si>
  <si>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</si>
  <si>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</si>
  <si>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</si>
  <si>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</si>
  <si>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</si>
  <si>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</si>
  <si>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</si>
  <si>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</si>
  <si>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</si>
  <si>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</si>
  <si>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</si>
  <si>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</si>
  <si>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</si>
  <si>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</si>
  <si>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</si>
  <si>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</si>
  <si>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</si>
  <si>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</si>
  <si>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</si>
  <si>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</si>
  <si>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</si>
  <si>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</si>
  <si>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</si>
  <si>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</si>
  <si>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</si>
  <si>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</si>
  <si>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</si>
  <si>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</si>
  <si>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</si>
  <si>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</si>
  <si>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</si>
  <si>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</si>
  <si>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</si>
  <si>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</si>
  <si>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</si>
  <si>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</si>
  <si>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</si>
  <si>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</si>
  <si>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</si>
  <si>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</si>
  <si>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</si>
  <si>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</si>
  <si>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</si>
  <si>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</si>
  <si>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</si>
  <si>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</si>
  <si>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</si>
  <si>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</si>
  <si>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</si>
  <si>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</si>
  <si>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</si>
  <si>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</si>
  <si>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</si>
  <si>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</si>
  <si>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</si>
  <si>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</si>
  <si>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</si>
  <si>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</si>
  <si>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</si>
  <si>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</si>
  <si>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</si>
  <si>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</si>
  <si>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</si>
  <si>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</si>
  <si>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</si>
  <si>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</si>
  <si>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</si>
  <si>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</si>
  <si>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</si>
  <si>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</si>
  <si>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</si>
  <si>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</si>
  <si>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</si>
  <si>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</si>
  <si>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</si>
  <si>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</si>
  <si>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</si>
  <si>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</si>
  <si>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</si>
  <si>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</si>
  <si>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</si>
  <si>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</si>
  <si>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</si>
  <si>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</si>
  <si>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</si>
  <si>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</si>
  <si>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</si>
  <si>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</si>
  <si>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</si>
  <si>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</si>
  <si>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</si>
  <si>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</si>
  <si>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</si>
  <si>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</si>
  <si>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</si>
  <si>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</si>
  <si>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</si>
  <si>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</si>
  <si>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</si>
  <si>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</si>
  <si>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</si>
  <si>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</si>
  <si>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</si>
  <si>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</si>
  <si>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</si>
  <si>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</si>
  <si>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</si>
  <si>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</si>
  <si>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</si>
  <si>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</si>
  <si>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</si>
  <si>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</si>
  <si>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</si>
  <si>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</si>
  <si>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</si>
  <si>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</si>
  <si>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</si>
  <si>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</si>
  <si>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</si>
  <si>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</si>
  <si>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</si>
  <si>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</si>
  <si>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</si>
  <si>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</si>
  <si>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</si>
  <si>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</si>
  <si>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</si>
  <si>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</si>
  <si>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</si>
  <si>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</si>
  <si>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</si>
  <si>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</si>
  <si>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</si>
  <si>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</si>
  <si>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</si>
  <si>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</si>
  <si>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</si>
  <si>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</si>
  <si>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</si>
  <si>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</si>
  <si>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</si>
  <si>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</si>
  <si>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</si>
  <si>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</si>
  <si>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</si>
  <si>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</si>
  <si>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</si>
  <si>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</si>
  <si>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</si>
  <si>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</si>
  <si>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</si>
  <si>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</si>
  <si>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</si>
  <si>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</si>
  <si>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</si>
  <si>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</si>
  <si>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</si>
  <si>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</si>
  <si>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</si>
  <si>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</si>
  <si>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</si>
  <si>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</si>
  <si>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</si>
  <si>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</si>
  <si>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</si>
  <si>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</si>
  <si>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</si>
  <si>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</si>
  <si>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</si>
  <si>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</si>
  <si>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</si>
  <si>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</si>
  <si>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</si>
  <si>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</si>
  <si>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</si>
  <si>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</si>
  <si>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</si>
  <si>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</si>
  <si>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</si>
  <si>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</si>
  <si>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</si>
  <si>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</si>
  <si>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</si>
  <si>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</si>
  <si>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</si>
  <si>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</si>
  <si>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</si>
  <si>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</si>
  <si>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</si>
  <si>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</si>
  <si>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</si>
  <si>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</si>
  <si>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</si>
  <si>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</si>
  <si>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</si>
  <si>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</si>
  <si>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</si>
  <si>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</si>
  <si>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</si>
  <si>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</si>
  <si>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</si>
  <si>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</si>
  <si>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</si>
  <si>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</si>
  <si>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</si>
  <si>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</si>
  <si>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</si>
  <si>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</si>
  <si>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</si>
  <si>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</si>
  <si>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</si>
  <si>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</si>
  <si>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</si>
  <si>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</si>
  <si>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</si>
  <si>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</si>
  <si>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</si>
  <si>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</si>
  <si>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</si>
  <si>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</si>
  <si>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</si>
  <si>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</si>
  <si>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</si>
  <si>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</si>
  <si>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</si>
  <si>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</si>
  <si>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</si>
  <si>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</si>
  <si>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</si>
  <si>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</si>
  <si>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</si>
  <si>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</si>
  <si>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</si>
  <si>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</si>
  <si>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</si>
  <si>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</si>
  <si>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</si>
  <si>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</si>
  <si>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</si>
  <si>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</si>
  <si>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</si>
  <si>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</si>
  <si>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</si>
  <si>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</si>
  <si>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</si>
  <si>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</si>
  <si>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</si>
  <si>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</si>
  <si>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</si>
  <si>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</si>
  <si>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</si>
  <si>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</si>
  <si>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</si>
  <si>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</si>
  <si>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</si>
  <si>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</si>
  <si>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</si>
  <si>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</si>
  <si>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</si>
  <si>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</si>
  <si>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</si>
  <si>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</si>
  <si>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</si>
  <si>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</si>
  <si>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</si>
  <si>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</si>
  <si>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</si>
  <si>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</si>
  <si>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</si>
  <si>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</si>
  <si>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</si>
  <si>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</si>
  <si>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</si>
  <si>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</si>
  <si>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</si>
  <si>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</si>
  <si>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</si>
  <si>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</si>
  <si>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</si>
  <si>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</si>
  <si>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</si>
  <si>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</si>
  <si>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</si>
  <si>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</si>
  <si>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</si>
  <si>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</si>
  <si>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</si>
  <si>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</si>
  <si>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</si>
  <si>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</si>
  <si>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</si>
  <si>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</si>
  <si>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</si>
  <si>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</si>
  <si>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</si>
  <si>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</si>
  <si>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</si>
  <si>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</si>
  <si>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</si>
  <si>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</si>
  <si>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</si>
  <si>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</si>
  <si>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</si>
  <si>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</si>
  <si>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</si>
  <si>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</si>
  <si>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</si>
  <si>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</si>
  <si>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</si>
  <si>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</si>
  <si>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</si>
  <si>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</si>
  <si>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</si>
  <si>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</si>
  <si>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</si>
  <si>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</si>
  <si>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</si>
  <si>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</si>
  <si>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</si>
  <si>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</si>
  <si>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</si>
  <si>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</si>
  <si>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</si>
  <si>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</si>
  <si>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</si>
  <si>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</si>
  <si>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</si>
  <si>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</si>
  <si>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</si>
  <si>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</si>
  <si>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</si>
  <si>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</si>
  <si>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</si>
  <si>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</si>
  <si>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</si>
  <si>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</si>
  <si>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</si>
  <si>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</si>
  <si>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</si>
  <si>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</si>
  <si>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</si>
  <si>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</si>
  <si>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</si>
  <si>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</si>
  <si>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</si>
  <si>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</si>
  <si>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</si>
  <si>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</si>
  <si>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</si>
  <si>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</si>
  <si>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</si>
  <si>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</si>
  <si>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</si>
  <si>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</si>
  <si>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</si>
  <si>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</si>
  <si>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</si>
  <si>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</si>
  <si>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</si>
  <si>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</si>
  <si>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</si>
  <si>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</si>
  <si>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</si>
  <si>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</si>
  <si>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</si>
  <si>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</si>
  <si>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</si>
  <si>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</si>
  <si>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</si>
  <si>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</si>
  <si>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</si>
  <si>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</si>
  <si>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</si>
  <si>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</si>
  <si>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</si>
  <si>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</si>
  <si>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</si>
  <si>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</si>
  <si>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</si>
  <si>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</si>
  <si>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</si>
  <si>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</si>
  <si>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</si>
  <si>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</si>
  <si>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</si>
  <si>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</si>
  <si>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</si>
  <si>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</si>
  <si>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</si>
  <si>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</si>
  <si>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</si>
  <si>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</si>
  <si>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</si>
  <si>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</si>
  <si>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</si>
  <si>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</si>
  <si>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</si>
  <si>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</si>
  <si>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</si>
  <si>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</si>
  <si>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</si>
  <si>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</si>
  <si>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</si>
  <si>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</si>
  <si>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</si>
  <si>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</si>
  <si>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</si>
  <si>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</si>
  <si>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</si>
  <si>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</si>
  <si>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</si>
  <si>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</si>
  <si>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</si>
  <si>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</si>
  <si>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</si>
  <si>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</si>
  <si>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</si>
  <si>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</si>
  <si>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</si>
  <si>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</si>
  <si>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</si>
  <si>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</si>
  <si>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</si>
  <si>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</si>
  <si>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</si>
  <si>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</si>
  <si>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</si>
  <si>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</si>
  <si>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</si>
  <si>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</si>
  <si>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</si>
  <si>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</si>
  <si>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</si>
  <si>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</si>
  <si>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</si>
  <si>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</si>
  <si>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</si>
  <si>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</si>
  <si>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</si>
  <si>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</si>
  <si>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</si>
  <si>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</si>
  <si>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</si>
  <si>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</si>
  <si>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</si>
  <si>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</si>
  <si>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</si>
  <si>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</si>
  <si>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</si>
  <si>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</si>
  <si>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</si>
  <si>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</si>
  <si>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</si>
  <si>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</si>
  <si>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</si>
  <si>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</si>
  <si>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</si>
  <si>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</si>
  <si>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</si>
  <si>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</si>
  <si>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</si>
  <si>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</si>
  <si>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</si>
  <si>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</si>
  <si>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</si>
  <si>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</si>
  <si>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</si>
  <si>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</si>
  <si>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</si>
  <si>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</si>
  <si>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</si>
  <si>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</si>
  <si>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</si>
  <si>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</si>
  <si>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</si>
  <si>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</si>
  <si>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</si>
  <si>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</si>
  <si>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</si>
  <si>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</si>
  <si>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</si>
  <si>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</si>
  <si>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</si>
  <si>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</si>
  <si>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</si>
  <si>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</si>
  <si>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</si>
  <si>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</si>
  <si>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</si>
  <si>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</si>
  <si>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</si>
  <si>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</si>
  <si>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</si>
  <si>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</si>
  <si>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</si>
  <si>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</si>
  <si>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</si>
  <si>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</si>
  <si>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</si>
  <si>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</si>
  <si>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</si>
  <si>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</si>
  <si>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</si>
  <si>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</si>
  <si>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</si>
  <si>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</si>
  <si>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</si>
  <si>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</si>
  <si>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</si>
  <si>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</si>
  <si>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</si>
  <si>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</si>
  <si>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</si>
  <si>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</si>
  <si>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</si>
  <si>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</si>
  <si>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</si>
  <si>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</si>
  <si>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</si>
  <si>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</si>
  <si>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</si>
  <si>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</si>
  <si>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</si>
  <si>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</si>
  <si>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</si>
  <si>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</si>
  <si>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</si>
  <si>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</si>
  <si>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</si>
  <si>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</si>
  <si>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</si>
  <si>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</si>
  <si>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</si>
  <si>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</si>
  <si>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</si>
  <si>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</si>
  <si>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</si>
  <si>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</si>
  <si>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</si>
  <si>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</si>
  <si>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</si>
  <si>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</si>
  <si>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</si>
  <si>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</si>
  <si>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</si>
  <si>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</si>
  <si>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</si>
  <si>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</si>
  <si>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</si>
  <si>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</si>
  <si>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</si>
  <si>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</si>
  <si>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</si>
  <si>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</si>
  <si>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</si>
  <si>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</si>
  <si>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</si>
  <si>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</si>
  <si>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</si>
  <si>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</si>
  <si>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</si>
  <si>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</si>
  <si>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</si>
  <si>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</si>
  <si>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</si>
  <si>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</si>
  <si>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</si>
  <si>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</si>
  <si>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</si>
  <si>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</si>
  <si>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</si>
  <si>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</si>
  <si>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</si>
  <si>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</si>
  <si>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</si>
  <si>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</si>
  <si>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</si>
  <si>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</si>
  <si>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</si>
  <si>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</si>
  <si>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</si>
  <si>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</si>
  <si>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</si>
  <si>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</si>
  <si>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</si>
  <si>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</si>
  <si>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</si>
  <si>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</si>
  <si>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</si>
  <si>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</si>
  <si>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</si>
  <si>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</si>
  <si>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</si>
  <si>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</si>
  <si>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</si>
  <si>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</si>
  <si>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</si>
  <si>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</si>
  <si>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</si>
  <si>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</si>
  <si>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</si>
  <si>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</si>
  <si>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</si>
  <si>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</si>
  <si>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</si>
  <si>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</si>
  <si>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</si>
  <si>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</si>
  <si>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</si>
  <si>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</si>
  <si>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</si>
  <si>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</si>
  <si>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</si>
  <si>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</si>
  <si>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</si>
  <si>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</si>
  <si>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</si>
  <si>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</si>
  <si>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</si>
  <si>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</si>
  <si>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</si>
  <si>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</si>
  <si>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</si>
  <si>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</si>
  <si>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</si>
  <si>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</si>
  <si>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</si>
  <si>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</si>
  <si>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</si>
  <si>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</si>
  <si>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</si>
  <si>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</si>
  <si>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</si>
  <si>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</si>
  <si>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</si>
  <si>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</si>
  <si>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</si>
  <si>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</si>
  <si>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</si>
  <si>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</si>
  <si>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</si>
  <si>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</si>
  <si>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</si>
  <si>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</si>
  <si>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</si>
  <si>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</si>
  <si>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</si>
  <si>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</si>
  <si>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</si>
  <si>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</si>
  <si>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</si>
  <si>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</si>
  <si>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</si>
  <si>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</si>
  <si>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</si>
  <si>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</si>
  <si>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</si>
  <si>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</si>
  <si>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</si>
  <si>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</si>
  <si>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</si>
  <si>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</si>
  <si>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</si>
  <si>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</si>
  <si>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</si>
  <si>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</si>
  <si>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</si>
  <si>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</si>
  <si>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</si>
  <si>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</si>
  <si>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</si>
  <si>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</si>
  <si>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</si>
  <si>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</si>
  <si>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</si>
  <si>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</si>
  <si>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</si>
  <si>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</si>
  <si>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</si>
  <si>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</si>
  <si>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</si>
  <si>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</si>
  <si>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</si>
  <si>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</si>
  <si>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</si>
  <si>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</si>
  <si>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</si>
  <si>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</si>
  <si>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</si>
  <si>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</si>
  <si>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</si>
  <si>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</si>
  <si>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</si>
  <si>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</si>
  <si>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</si>
  <si>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</si>
  <si>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</si>
  <si>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</si>
  <si>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</si>
  <si>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</si>
  <si>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</si>
  <si>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</si>
  <si>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</si>
  <si>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</si>
  <si>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</si>
  <si>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</si>
  <si>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</si>
  <si>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</si>
  <si>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</si>
  <si>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</si>
  <si>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</si>
  <si>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</si>
  <si>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</si>
  <si>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</si>
  <si>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</si>
  <si>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</si>
  <si>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</si>
  <si>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</si>
  <si>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</si>
  <si>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</si>
  <si>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</si>
  <si>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</si>
  <si>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</si>
  <si>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</si>
  <si>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</si>
  <si>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</si>
  <si>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</si>
  <si>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</si>
  <si>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</si>
  <si>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</si>
  <si>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</si>
  <si>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</si>
  <si>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</si>
  <si>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</si>
  <si>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</si>
  <si>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</si>
  <si>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</si>
  <si>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</si>
  <si>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</si>
  <si>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</si>
  <si>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</si>
  <si>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</si>
  <si>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</si>
  <si>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</si>
  <si>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</si>
  <si>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</si>
  <si>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</si>
  <si>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</si>
  <si>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</si>
  <si>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</si>
  <si>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</si>
  <si>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</si>
  <si>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</si>
  <si>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</si>
  <si>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</si>
  <si>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</si>
  <si>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</si>
  <si>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</si>
  <si>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</si>
  <si>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</si>
  <si>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</si>
  <si>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</si>
  <si>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</si>
  <si>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</si>
  <si>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</si>
  <si>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</si>
  <si>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</si>
  <si>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</si>
  <si>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</si>
  <si>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</si>
  <si>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</si>
  <si>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</si>
  <si>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</si>
  <si>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</si>
  <si>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</si>
  <si>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</si>
  <si>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</si>
  <si>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</si>
  <si>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</si>
  <si>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</si>
  <si>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</si>
  <si>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</si>
  <si>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</si>
  <si>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</si>
  <si>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</si>
  <si>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</si>
  <si>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</si>
  <si>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</si>
  <si>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</si>
  <si>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</si>
  <si>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</si>
  <si>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</si>
  <si>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</si>
  <si>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</si>
  <si>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</si>
  <si>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</si>
  <si>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</si>
  <si>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</si>
  <si>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</si>
  <si>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</si>
  <si>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</si>
  <si>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</si>
  <si>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</si>
  <si>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</si>
  <si>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</si>
  <si>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</si>
  <si>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</si>
  <si>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</si>
  <si>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</si>
  <si>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</si>
  <si>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</si>
  <si>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</si>
  <si>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</si>
  <si>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</si>
  <si>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</si>
  <si>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</si>
  <si>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</si>
  <si>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</si>
  <si>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</si>
  <si>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</si>
  <si>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</si>
  <si>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</si>
  <si>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</si>
  <si>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</si>
  <si>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</si>
  <si>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</si>
  <si>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</si>
  <si>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</si>
  <si>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</si>
  <si>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</si>
  <si>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</si>
  <si>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</si>
  <si>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</si>
  <si>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</si>
  <si>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</si>
  <si>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</si>
  <si>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</si>
  <si>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</si>
  <si>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</si>
  <si>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</si>
  <si>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</si>
  <si>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</si>
  <si>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</si>
  <si>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</si>
  <si>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</si>
  <si>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</si>
  <si>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</si>
  <si>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</si>
  <si>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</si>
  <si>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</si>
  <si>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</si>
  <si>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</si>
  <si>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</si>
  <si>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</si>
  <si>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</si>
  <si>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</si>
  <si>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</si>
  <si>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</si>
  <si>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</si>
  <si>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</si>
  <si>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</si>
  <si>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</si>
  <si>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</si>
  <si>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</si>
  <si>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</si>
  <si>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</si>
  <si>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</si>
  <si>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</si>
  <si>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</si>
  <si>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</si>
  <si>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</si>
  <si>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</si>
  <si>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</si>
  <si>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</si>
  <si>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</si>
  <si>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</si>
  <si>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</si>
  <si>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</si>
  <si>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</si>
  <si>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</si>
  <si>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</si>
  <si>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</si>
  <si>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</si>
  <si>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</si>
  <si>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</si>
  <si>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</si>
  <si>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</si>
  <si>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</si>
  <si>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</si>
  <si>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</si>
  <si>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</si>
  <si>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</si>
  <si>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</si>
  <si>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</si>
  <si>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</si>
  <si>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</si>
  <si>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</si>
  <si>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</si>
  <si>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</si>
  <si>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</si>
  <si>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</si>
  <si>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</si>
  <si>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</si>
  <si>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</si>
  <si>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</si>
  <si>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</si>
  <si>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</si>
  <si>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</si>
  <si>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</si>
  <si>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</si>
  <si>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</si>
  <si>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</si>
  <si>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</si>
  <si>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</si>
  <si>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</si>
  <si>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</si>
  <si>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</si>
  <si>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</si>
  <si>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</si>
  <si>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</si>
  <si>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</si>
  <si>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</si>
  <si>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</si>
  <si>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</si>
  <si>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</si>
  <si>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</si>
  <si>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</si>
  <si>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</si>
  <si>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</si>
  <si>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</si>
  <si>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</si>
  <si>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</si>
  <si>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</si>
  <si>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</si>
  <si>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</si>
  <si>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</si>
  <si>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</si>
  <si>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</si>
  <si>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</si>
  <si>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</si>
  <si>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</si>
  <si>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</si>
  <si>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</si>
  <si>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</si>
  <si>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</si>
  <si>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</si>
  <si>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</si>
  <si>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</si>
  <si>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</si>
  <si>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</si>
  <si>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</si>
  <si>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</si>
  <si>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</si>
  <si>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</si>
  <si>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</si>
  <si>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</si>
  <si>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</si>
  <si>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</si>
  <si>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</si>
  <si>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</si>
  <si>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</si>
  <si>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</si>
  <si>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</si>
  <si>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</si>
  <si>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</si>
  <si>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</si>
  <si>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</si>
  <si>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</si>
  <si>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</si>
  <si>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</si>
  <si>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</si>
  <si>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</si>
  <si>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</si>
  <si>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</si>
  <si>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</si>
  <si>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</si>
  <si>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</si>
  <si>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</si>
  <si>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</si>
  <si>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</si>
  <si>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</si>
  <si>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</si>
  <si>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</si>
  <si>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</si>
  <si>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</si>
  <si>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</si>
  <si>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</si>
  <si>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</si>
  <si>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</si>
  <si>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</si>
  <si>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</si>
  <si>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</si>
  <si>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</si>
  <si>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</si>
  <si>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</si>
  <si>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</si>
  <si>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</si>
  <si>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</si>
  <si>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</si>
  <si>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</si>
  <si>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</si>
  <si>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</si>
  <si>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</si>
  <si>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</si>
  <si>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</si>
  <si>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</si>
  <si>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</si>
  <si>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</si>
  <si>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</si>
  <si>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</si>
  <si>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</si>
  <si>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</si>
  <si>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</si>
  <si>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</si>
  <si>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</si>
  <si>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</si>
  <si>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</si>
  <si>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</si>
  <si>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</si>
  <si>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</si>
  <si>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</si>
  <si>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</si>
  <si>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</si>
  <si>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</si>
  <si>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</si>
  <si>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</si>
  <si>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</si>
  <si>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</si>
  <si>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</si>
  <si>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</si>
  <si>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</si>
  <si>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</si>
  <si>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</si>
  <si>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</si>
  <si>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</si>
  <si>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</si>
  <si>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</si>
  <si>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</si>
  <si>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</si>
  <si>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</si>
  <si>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</si>
  <si>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</si>
  <si>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</si>
  <si>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</si>
  <si>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</si>
  <si>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</si>
  <si>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</si>
  <si>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</si>
  <si>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</si>
  <si>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</si>
  <si>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</si>
  <si>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</si>
  <si>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</si>
  <si>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</si>
  <si>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</si>
  <si>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</si>
  <si>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</si>
  <si>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</si>
  <si>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</si>
  <si>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</si>
  <si>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</si>
  <si>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</si>
  <si>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</si>
  <si>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</si>
  <si>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</si>
  <si>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</si>
  <si>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</si>
  <si>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</si>
  <si>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</si>
  <si>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</si>
  <si>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</si>
  <si>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</si>
  <si>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</si>
  <si>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</si>
  <si>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</si>
  <si>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</si>
  <si>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</si>
  <si>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</si>
  <si>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</si>
  <si>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</si>
  <si>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</si>
  <si>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</si>
  <si>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</si>
  <si>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</si>
  <si>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</si>
  <si>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</si>
  <si>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</si>
  <si>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</si>
  <si>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</si>
  <si>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</si>
  <si>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</si>
  <si>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</si>
  <si>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</si>
  <si>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</si>
  <si>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</si>
  <si>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</si>
  <si>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</si>
  <si>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</si>
  <si>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</si>
  <si>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</si>
  <si>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</si>
  <si>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</si>
  <si>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</si>
  <si>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</si>
  <si>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</si>
  <si>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</si>
  <si>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</si>
  <si>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</si>
  <si>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</si>
  <si>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</si>
  <si>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</si>
  <si>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</si>
  <si>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</si>
  <si>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</si>
  <si>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</si>
  <si>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</si>
  <si>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</si>
  <si>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</si>
  <si>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</si>
  <si>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</si>
  <si>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</si>
  <si>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</si>
  <si>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</si>
  <si>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</si>
  <si>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</si>
  <si>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</si>
  <si>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</si>
  <si>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</si>
  <si>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</si>
  <si>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</si>
  <si>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</si>
  <si>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</si>
  <si>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</si>
  <si>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</si>
  <si>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</si>
  <si>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</si>
  <si>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</si>
  <si>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</si>
  <si>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</si>
  <si>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</si>
  <si>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</si>
  <si>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</si>
  <si>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</si>
  <si>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</si>
  <si>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</si>
  <si>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</si>
  <si>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</si>
  <si>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</si>
  <si>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</si>
  <si>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</si>
  <si>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</si>
  <si>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</si>
  <si>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</si>
  <si>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</si>
  <si>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</si>
  <si>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</si>
  <si>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</si>
  <si>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</si>
  <si>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</si>
  <si>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</si>
  <si>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</si>
  <si>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</si>
  <si>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</si>
  <si>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</si>
  <si>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</si>
  <si>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</si>
  <si>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</si>
  <si>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</si>
  <si>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</si>
  <si>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</si>
  <si>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</si>
  <si>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</si>
  <si>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</si>
  <si>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</si>
  <si>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</si>
  <si>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</si>
  <si>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</si>
  <si>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</si>
  <si>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</si>
  <si>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</si>
  <si>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</si>
  <si>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</si>
  <si>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</si>
  <si>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</si>
  <si>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</si>
  <si>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</si>
  <si>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</si>
  <si>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</si>
  <si>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</si>
  <si>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</si>
  <si>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</si>
  <si>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</si>
  <si>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</si>
  <si>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</si>
  <si>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</si>
  <si>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</si>
  <si>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</si>
  <si>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</si>
  <si>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</si>
  <si>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</si>
  <si>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</si>
  <si>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</si>
  <si>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</si>
  <si>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</si>
  <si>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</si>
  <si>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</si>
  <si>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</si>
  <si>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</si>
  <si>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</si>
  <si>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</si>
  <si>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</si>
  <si>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</si>
  <si>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</si>
  <si>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</si>
  <si>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</si>
  <si>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</si>
  <si>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</si>
  <si>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</si>
  <si>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</si>
  <si>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</si>
  <si>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</si>
  <si>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</si>
  <si>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</si>
  <si>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</si>
  <si>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</si>
  <si>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</si>
  <si>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</si>
  <si>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</si>
  <si>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</si>
  <si>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</si>
  <si>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</si>
  <si>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</si>
  <si>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</si>
  <si>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</si>
  <si>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</si>
  <si>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</si>
  <si>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</si>
  <si>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</si>
  <si>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</si>
  <si>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</si>
  <si>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</si>
  <si>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</si>
  <si>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</si>
  <si>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</si>
  <si>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</si>
  <si>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</si>
  <si>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</si>
  <si>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</si>
  <si>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</si>
  <si>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</si>
  <si>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</si>
  <si>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</si>
  <si>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</si>
  <si>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</si>
  <si>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</si>
  <si>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</si>
  <si>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</si>
  <si>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</si>
  <si>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</si>
  <si>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</si>
  <si>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</si>
  <si>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</si>
  <si>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</si>
  <si>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</si>
  <si>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</si>
  <si>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</si>
  <si>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</si>
  <si>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</si>
  <si>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</si>
  <si>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</si>
  <si>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</si>
  <si>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</si>
  <si>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</si>
  <si>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</si>
  <si>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</si>
  <si>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</si>
  <si>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</si>
  <si>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</si>
  <si>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</si>
  <si>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</si>
  <si>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</si>
  <si>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</si>
  <si>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</si>
  <si>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</si>
  <si>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</si>
  <si>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</si>
  <si>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</si>
  <si>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</si>
  <si>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</si>
  <si>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</si>
  <si>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</si>
  <si>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</si>
  <si>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</si>
  <si>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</si>
  <si>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</si>
  <si>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</si>
  <si>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</si>
  <si>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</si>
  <si>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</si>
  <si>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</si>
  <si>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</si>
  <si>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</si>
  <si>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</si>
  <si>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</si>
  <si>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</si>
  <si>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</si>
  <si>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</si>
  <si>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</si>
  <si>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</si>
  <si>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</si>
  <si>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</si>
  <si>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</si>
  <si>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</si>
  <si>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</si>
  <si>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</si>
  <si>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</si>
  <si>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</si>
  <si>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</si>
  <si>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</si>
  <si>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</si>
  <si>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</si>
  <si>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</si>
  <si>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</si>
  <si>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</si>
  <si>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</si>
  <si>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</si>
  <si>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</si>
  <si>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</si>
  <si>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</si>
  <si>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</si>
  <si>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</si>
  <si>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</si>
  <si>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</si>
  <si>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</si>
  <si>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</si>
  <si>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</si>
  <si>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</si>
  <si>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</si>
  <si>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</si>
  <si>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</si>
  <si>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</si>
  <si>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</si>
  <si>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</si>
  <si>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</si>
  <si>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</si>
  <si>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</si>
  <si>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</si>
  <si>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</si>
  <si>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</si>
  <si>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</si>
  <si>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</si>
  <si>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</si>
  <si>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</si>
  <si>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</si>
  <si>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</si>
  <si>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</si>
  <si>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</si>
  <si>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</si>
  <si>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</si>
  <si>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</si>
  <si>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</si>
  <si>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</si>
  <si>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</si>
  <si>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</si>
  <si>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</si>
  <si>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</si>
  <si>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</si>
  <si>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</si>
  <si>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</si>
  <si>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</si>
  <si>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</si>
  <si>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</si>
  <si>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</si>
  <si>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</si>
  <si>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</si>
  <si>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</si>
  <si>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</si>
  <si>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</si>
  <si>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</si>
  <si>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</si>
  <si>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</si>
  <si>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</si>
  <si>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</si>
  <si>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</si>
  <si>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</si>
  <si>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</si>
  <si>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</si>
  <si>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</si>
  <si>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</si>
  <si>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</si>
  <si>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</si>
  <si>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</si>
  <si>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</si>
  <si>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</si>
  <si>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</si>
  <si>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</si>
  <si>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</si>
  <si>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</si>
  <si>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</si>
  <si>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</si>
  <si>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</si>
  <si>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</si>
  <si>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</si>
  <si>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</si>
  <si>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</si>
  <si>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</si>
  <si>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</si>
  <si>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</si>
  <si>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</si>
  <si>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</si>
  <si>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</si>
  <si>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</si>
  <si>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</si>
  <si>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</si>
  <si>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</si>
  <si>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</si>
  <si>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</si>
  <si>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</si>
  <si>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</si>
  <si>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</si>
  <si>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</si>
  <si>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</si>
  <si>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</si>
  <si>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</si>
  <si>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</si>
  <si>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</si>
  <si>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</si>
  <si>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</si>
  <si>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</si>
  <si>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</si>
  <si>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</si>
  <si>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</si>
  <si>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</si>
  <si>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</si>
  <si>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</si>
  <si>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</si>
  <si>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</si>
  <si>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</si>
  <si>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</si>
  <si>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</si>
  <si>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</si>
  <si>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</si>
  <si>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</si>
  <si>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</si>
  <si>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</si>
  <si>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</si>
  <si>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</si>
  <si>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</si>
  <si>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</si>
  <si>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</si>
  <si>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</si>
  <si>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</si>
  <si>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</si>
  <si>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</si>
  <si>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</si>
  <si>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</si>
  <si>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</si>
  <si>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</si>
  <si>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</si>
  <si>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</si>
  <si>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</si>
  <si>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</si>
  <si>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</si>
  <si>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</si>
  <si>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</si>
  <si>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</si>
  <si>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</si>
  <si>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</si>
  <si>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</si>
  <si>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</si>
  <si>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</si>
  <si>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</si>
  <si>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</si>
  <si>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</si>
  <si>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</si>
  <si>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</si>
  <si>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</si>
  <si>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</si>
  <si>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</si>
  <si>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</si>
  <si>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</si>
  <si>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</si>
  <si>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</si>
  <si>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</si>
  <si>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</si>
  <si>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</si>
  <si>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</si>
  <si>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</si>
  <si>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</si>
  <si>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</si>
  <si>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</si>
  <si>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</si>
  <si>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</si>
  <si>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</si>
  <si>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</si>
  <si>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</si>
  <si>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</si>
  <si>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</si>
  <si>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</si>
  <si>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</si>
  <si>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</si>
  <si>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</si>
  <si>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</si>
  <si>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</si>
  <si>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</si>
  <si>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</si>
  <si>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</si>
  <si>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</si>
  <si>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</si>
  <si>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</si>
  <si>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</si>
  <si>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</si>
  <si>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</si>
  <si>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</si>
  <si>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</si>
  <si>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</si>
  <si>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</si>
  <si>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</si>
  <si>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</si>
  <si>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</si>
  <si>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</si>
  <si>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</si>
  <si>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</si>
  <si>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</si>
  <si>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</si>
  <si>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</si>
  <si>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</si>
  <si>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</si>
  <si>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</si>
  <si>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</si>
  <si>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</si>
  <si>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</si>
  <si>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</si>
  <si>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</si>
  <si>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</si>
  <si>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</si>
  <si>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</si>
  <si>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</si>
  <si>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</si>
  <si>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</si>
  <si>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</si>
  <si>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</si>
  <si>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</si>
  <si>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</si>
  <si>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</si>
  <si>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</si>
  <si>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</si>
  <si>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</si>
  <si>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</si>
  <si>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</si>
  <si>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</si>
  <si>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</si>
  <si>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</si>
  <si>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</si>
  <si>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</si>
  <si>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</si>
  <si>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</si>
  <si>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</si>
  <si>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</si>
  <si>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</si>
  <si>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</si>
  <si>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</si>
  <si>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</si>
  <si>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</si>
  <si>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</si>
  <si>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</si>
  <si>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</si>
  <si>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</si>
  <si>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</si>
  <si>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</si>
  <si>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</si>
  <si>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</si>
  <si>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</si>
  <si>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</si>
  <si>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</si>
  <si>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</si>
  <si>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</si>
  <si>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</si>
  <si>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</si>
  <si>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</si>
  <si>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</si>
  <si>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</si>
  <si>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</si>
  <si>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</si>
  <si>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</si>
  <si>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</si>
  <si>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</si>
  <si>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</si>
  <si>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</si>
  <si>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</si>
  <si>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</si>
  <si>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</si>
  <si>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</si>
  <si>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</si>
  <si>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</si>
  <si>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</si>
  <si>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</si>
  <si>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</si>
  <si>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</si>
  <si>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</si>
  <si>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</si>
  <si>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</si>
  <si>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</si>
  <si>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</si>
  <si>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</si>
  <si>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</si>
  <si>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</si>
  <si>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</si>
  <si>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</si>
  <si>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</si>
  <si>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</si>
  <si>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</si>
  <si>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</si>
  <si>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</si>
  <si>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</si>
  <si>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</si>
  <si>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</si>
  <si>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</si>
  <si>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</si>
  <si>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</si>
  <si>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</si>
  <si>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</si>
  <si>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</si>
  <si>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</si>
  <si>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</si>
  <si>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</si>
  <si>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</si>
  <si>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</si>
  <si>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</si>
  <si>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</si>
  <si>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</si>
  <si>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</si>
  <si>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</si>
  <si>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</si>
  <si>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</si>
  <si>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</si>
  <si>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</si>
  <si>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</si>
  <si>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</si>
  <si>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</si>
  <si>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</si>
  <si>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</si>
  <si>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</si>
  <si>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</si>
  <si>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</si>
  <si>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</si>
  <si>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</si>
  <si>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</si>
  <si>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</si>
  <si>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</si>
  <si>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</si>
  <si>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</si>
  <si>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</si>
  <si>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</si>
  <si>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</si>
  <si>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</si>
  <si>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</si>
  <si>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</si>
  <si>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</si>
  <si>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</si>
  <si>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</si>
  <si>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</si>
  <si>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</si>
  <si>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</si>
  <si>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</si>
  <si>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</si>
  <si>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</si>
  <si>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</si>
  <si>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</si>
  <si>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</si>
  <si>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</si>
  <si>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</si>
  <si>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</si>
  <si>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</si>
  <si>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</si>
  <si>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</si>
  <si>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</si>
  <si>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</si>
  <si>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</si>
  <si>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</si>
  <si>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</si>
  <si>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</si>
  <si>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</si>
  <si>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</si>
  <si>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</si>
  <si>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</si>
  <si>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</si>
  <si>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</si>
  <si>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</si>
  <si>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</si>
  <si>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</si>
  <si>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</si>
  <si>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</si>
  <si>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</si>
  <si>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</si>
  <si>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</si>
  <si>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</si>
  <si>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</si>
  <si>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</si>
  <si>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</si>
  <si>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</si>
  <si>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</si>
  <si>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</si>
  <si>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</si>
  <si>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</si>
  <si>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</si>
  <si>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</si>
  <si>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</si>
  <si>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</si>
  <si>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</si>
  <si>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</si>
  <si>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</si>
  <si>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</si>
  <si>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</si>
  <si>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</si>
  <si>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</si>
  <si>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</si>
  <si>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</si>
  <si>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</si>
  <si>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</si>
  <si>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</si>
  <si>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</si>
  <si>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</si>
  <si>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</si>
  <si>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</si>
  <si>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</si>
  <si>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</si>
  <si>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</si>
  <si>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</si>
  <si>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</si>
  <si>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</si>
  <si>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</si>
  <si>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</si>
  <si>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</si>
  <si>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</si>
  <si>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</si>
  <si>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</si>
  <si>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</si>
  <si>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</si>
  <si>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</si>
  <si>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</si>
  <si>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</si>
  <si>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</si>
  <si>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</si>
  <si>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</si>
  <si>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</si>
  <si>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</si>
  <si>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</si>
  <si>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</si>
  <si>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</si>
  <si>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</si>
  <si>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</si>
  <si>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</si>
  <si>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</si>
  <si>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</si>
  <si>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</si>
  <si>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</si>
  <si>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</si>
  <si>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</si>
  <si>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</si>
  <si>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</si>
  <si>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</si>
  <si>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</si>
  <si>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</si>
  <si>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</si>
  <si>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</si>
  <si>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</si>
  <si>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</si>
  <si>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</si>
  <si>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</si>
  <si>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</si>
  <si>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</si>
  <si>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</si>
  <si>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</si>
  <si>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</si>
  <si>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</si>
  <si>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</si>
  <si>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</si>
  <si>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</si>
  <si>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</si>
  <si>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</si>
  <si>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</si>
  <si>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</si>
  <si>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</si>
  <si>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</si>
  <si>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</si>
  <si>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</si>
  <si>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</si>
  <si>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</si>
  <si>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</si>
  <si>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</si>
  <si>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</si>
  <si>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</si>
  <si>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</si>
  <si>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</si>
  <si>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</si>
  <si>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</si>
  <si>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</si>
  <si>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</si>
  <si>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</si>
  <si>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</si>
  <si>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</si>
  <si>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</si>
  <si>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</si>
  <si>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</si>
  <si>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</si>
  <si>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</si>
  <si>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</si>
  <si>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</si>
  <si>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</si>
  <si>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</si>
  <si>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</si>
  <si>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</si>
  <si>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</si>
  <si>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</si>
  <si>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</si>
  <si>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</si>
  <si>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</si>
  <si>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</si>
  <si>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</si>
  <si>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</si>
  <si>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</si>
  <si>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</si>
  <si>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</si>
  <si>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</si>
  <si>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</si>
  <si>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</si>
  <si>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</si>
  <si>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</si>
  <si>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</si>
  <si>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</si>
  <si>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</si>
  <si>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</si>
  <si>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</si>
  <si>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</si>
  <si>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</si>
  <si>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</si>
  <si>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</si>
  <si>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</si>
  <si>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</si>
  <si>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</si>
  <si>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</si>
  <si>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</si>
  <si>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</si>
  <si>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</si>
  <si>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</si>
  <si>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</si>
  <si>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</si>
  <si>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</si>
  <si>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</si>
  <si>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</si>
  <si>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</si>
  <si>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</si>
  <si>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</si>
  <si>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</si>
  <si>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</si>
  <si>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</si>
  <si>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</si>
  <si>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</si>
  <si>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</si>
  <si>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</si>
  <si>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</si>
  <si>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</si>
  <si>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</si>
  <si>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</si>
  <si>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</si>
  <si>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</si>
  <si>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</si>
  <si>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</si>
  <si>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</si>
  <si>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</si>
  <si>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</si>
  <si>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</si>
  <si>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</si>
  <si>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</si>
  <si>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</si>
  <si>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</si>
  <si>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</si>
  <si>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</si>
  <si>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</si>
  <si>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</si>
  <si>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</si>
  <si>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</si>
  <si>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</si>
  <si>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</si>
  <si>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</si>
  <si>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</si>
  <si>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</si>
  <si>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</si>
  <si>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</si>
  <si>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</si>
  <si>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</si>
  <si>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</si>
  <si>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</si>
  <si>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</si>
  <si>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</si>
  <si>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</si>
  <si>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</si>
  <si>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</si>
  <si>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</si>
  <si>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</si>
  <si>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</si>
  <si>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</si>
  <si>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</si>
  <si>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</si>
  <si>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</si>
  <si>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</si>
  <si>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</si>
  <si>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</si>
  <si>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</si>
  <si>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</si>
  <si>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</si>
  <si>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</si>
  <si>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</si>
  <si>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</si>
  <si>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</si>
  <si>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</si>
  <si>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</si>
  <si>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</si>
  <si>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</si>
  <si>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</si>
  <si>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</si>
  <si>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</si>
  <si>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</si>
  <si>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</si>
  <si>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</si>
  <si>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</si>
  <si>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</si>
  <si>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</si>
  <si>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</si>
  <si>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</si>
  <si>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</si>
  <si>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</si>
  <si>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</si>
  <si>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</si>
  <si>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</si>
  <si>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</si>
  <si>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</si>
  <si>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</si>
  <si>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</si>
  <si>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</si>
  <si>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</si>
  <si>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</si>
  <si>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</si>
  <si>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</si>
  <si>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</si>
  <si>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</si>
  <si>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</si>
  <si>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</si>
  <si>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</si>
  <si>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</si>
  <si>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</si>
  <si>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</si>
  <si>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</si>
  <si>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</si>
  <si>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</si>
  <si>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</si>
  <si>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</si>
  <si>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</si>
  <si>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</si>
  <si>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</si>
  <si>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</si>
  <si>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</si>
  <si>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</si>
  <si>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</si>
  <si>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</si>
  <si>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</si>
  <si>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</si>
  <si>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</si>
  <si>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</si>
  <si>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</si>
  <si>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</si>
  <si>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</si>
  <si>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</si>
  <si>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</si>
  <si>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</si>
  <si>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</si>
  <si>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</si>
  <si>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</si>
  <si>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</si>
  <si>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</si>
  <si>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</si>
  <si>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</si>
  <si>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</si>
  <si>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</si>
  <si>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</si>
  <si>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</si>
  <si>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</si>
  <si>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</si>
  <si>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</si>
  <si>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</si>
  <si>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</si>
  <si>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</si>
  <si>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</si>
  <si>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</si>
  <si>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</si>
  <si>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</si>
  <si>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</si>
  <si>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</si>
  <si>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</si>
  <si>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</si>
  <si>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</si>
  <si>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</si>
  <si>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</si>
  <si>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</si>
  <si>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</si>
  <si>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</si>
  <si>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</si>
  <si>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</si>
  <si>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</si>
  <si>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</si>
  <si>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</si>
  <si>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</si>
  <si>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</si>
  <si>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</si>
  <si>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</si>
  <si>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</si>
  <si>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</si>
  <si>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</si>
  <si>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</si>
  <si>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</si>
  <si>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</si>
  <si>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</si>
  <si>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</si>
  <si>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</si>
  <si>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</si>
  <si>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</si>
  <si>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</si>
  <si>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</si>
  <si>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</si>
  <si>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</si>
  <si>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</si>
  <si>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</si>
  <si>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</si>
  <si>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</si>
  <si>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</si>
  <si>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</si>
  <si>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</si>
  <si>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</si>
  <si>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</si>
  <si>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</si>
  <si>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</si>
  <si>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</si>
  <si>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</si>
  <si>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</si>
  <si>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</si>
  <si>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</si>
  <si>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</si>
  <si>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</si>
  <si>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</si>
  <si>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</si>
  <si>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</si>
  <si>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</si>
  <si>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</si>
  <si>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</si>
  <si>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</si>
  <si>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</si>
  <si>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</si>
  <si>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</si>
  <si>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</si>
  <si>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</si>
  <si>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</si>
  <si>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</si>
  <si>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</si>
  <si>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</si>
  <si>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</si>
  <si>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</si>
  <si>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</si>
  <si>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</si>
  <si>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</si>
  <si>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</si>
  <si>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</si>
  <si>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</si>
  <si>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</si>
  <si>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</si>
  <si>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</si>
  <si>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</si>
  <si>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</si>
  <si>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</si>
  <si>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</si>
  <si>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</si>
  <si>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</si>
  <si>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</si>
  <si>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</si>
  <si>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</si>
  <si>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</si>
  <si>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</si>
  <si>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</si>
  <si>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</si>
  <si>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</si>
  <si>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</si>
  <si>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</si>
  <si>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</si>
  <si>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</si>
  <si>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</si>
  <si>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</si>
  <si>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</si>
  <si>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</si>
  <si>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</si>
  <si>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</si>
  <si>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</si>
  <si>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</si>
  <si>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</si>
  <si>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</si>
  <si>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</si>
  <si>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</si>
  <si>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</si>
  <si>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</si>
  <si>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</si>
  <si>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</si>
  <si>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</si>
  <si>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</si>
  <si>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</si>
  <si>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</si>
  <si>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</si>
  <si>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</si>
  <si>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</si>
  <si>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</si>
  <si>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</si>
  <si>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</si>
  <si>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</si>
  <si>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</si>
  <si>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</si>
  <si>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</si>
  <si>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</si>
  <si>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</si>
  <si>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</si>
  <si>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</si>
  <si>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</si>
  <si>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</si>
  <si>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</si>
  <si>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</si>
  <si>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</si>
  <si>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</si>
  <si>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</si>
  <si>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</si>
  <si>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</si>
  <si>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</si>
  <si>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</si>
  <si>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</si>
  <si>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</si>
  <si>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</si>
  <si>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</si>
  <si>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</si>
  <si>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</si>
  <si>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</si>
  <si>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</si>
  <si>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</si>
  <si>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</si>
  <si>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</si>
  <si>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</si>
  <si>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</si>
  <si>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</si>
  <si>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</si>
  <si>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</si>
  <si>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</si>
  <si>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</si>
  <si>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</si>
  <si>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</si>
  <si>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</si>
  <si>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</si>
  <si>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</si>
  <si>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</si>
  <si>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</si>
  <si>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</si>
  <si>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</si>
  <si>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</si>
  <si>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</si>
  <si>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</si>
  <si>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</si>
  <si>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</si>
  <si>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</si>
  <si>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</si>
  <si>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</si>
  <si>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</si>
  <si>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</si>
  <si>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</si>
  <si>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</si>
  <si>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</si>
  <si>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</si>
  <si>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</si>
  <si>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</si>
  <si>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</si>
  <si>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</si>
  <si>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</si>
  <si>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</si>
  <si>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</si>
  <si>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</si>
  <si>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</si>
  <si>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</si>
  <si>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</si>
  <si>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</si>
  <si>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</si>
  <si>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</si>
  <si>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</si>
  <si>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</si>
  <si>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</si>
  <si>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</si>
  <si>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</si>
  <si>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</si>
  <si>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</si>
  <si>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</si>
  <si>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</si>
  <si>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</si>
  <si>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</si>
  <si>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</si>
  <si>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</si>
  <si>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</si>
  <si>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</si>
  <si>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</si>
  <si>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</si>
  <si>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</si>
  <si>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</si>
  <si>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</si>
  <si>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</si>
  <si>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</si>
  <si>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</si>
  <si>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</si>
  <si>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</si>
  <si>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</si>
  <si>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</si>
  <si>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</si>
  <si>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</si>
  <si>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</si>
  <si>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</si>
  <si>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</si>
  <si>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</si>
  <si>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</si>
  <si>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</si>
  <si>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</si>
  <si>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</si>
  <si>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</si>
  <si>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</si>
  <si>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</si>
  <si>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</si>
  <si>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</si>
  <si>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</si>
  <si>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</si>
  <si>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</si>
  <si>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</si>
  <si>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</si>
  <si>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</si>
  <si>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</si>
  <si>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</si>
  <si>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</si>
  <si>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</si>
  <si>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</si>
  <si>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</si>
  <si>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</si>
  <si>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</si>
  <si>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</si>
  <si>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</si>
  <si>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</si>
  <si>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</si>
  <si>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</si>
  <si>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</si>
  <si>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</si>
  <si>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</si>
  <si>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</si>
  <si>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</si>
  <si>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</si>
  <si>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</si>
  <si>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</si>
  <si>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</si>
  <si>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</si>
  <si>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</si>
  <si>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</si>
  <si>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</si>
  <si>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</si>
  <si>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</si>
  <si>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</si>
  <si>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</si>
  <si>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</si>
  <si>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</si>
  <si>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</si>
  <si>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</si>
  <si>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</si>
  <si>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</si>
  <si>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</si>
  <si>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</si>
  <si>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</si>
  <si>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</si>
  <si>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</si>
  <si>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</si>
  <si>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</si>
  <si>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</si>
  <si>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</si>
  <si>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</si>
  <si>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</si>
  <si>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</si>
  <si>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</si>
  <si>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</si>
  <si>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</si>
  <si>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</si>
  <si>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</si>
  <si>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</si>
  <si>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</si>
  <si>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</si>
  <si>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</si>
  <si>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</si>
  <si>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</si>
  <si>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</si>
  <si>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</si>
  <si>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</si>
  <si>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</si>
  <si>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</si>
  <si>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</si>
  <si>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</si>
  <si>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</si>
  <si>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</si>
  <si>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</si>
  <si>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</si>
  <si>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</si>
  <si>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</si>
  <si>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</si>
  <si>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</si>
  <si>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</si>
  <si>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</si>
  <si>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</si>
  <si>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</si>
  <si>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</si>
  <si>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</si>
  <si>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</si>
  <si>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</si>
  <si>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</si>
  <si>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</si>
  <si>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</si>
  <si>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</si>
  <si>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</si>
  <si>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</si>
  <si>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</si>
  <si>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</si>
  <si>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</si>
  <si>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</si>
  <si>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</si>
  <si>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</si>
  <si>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</si>
  <si>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</si>
  <si>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</si>
  <si>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</si>
  <si>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</si>
  <si>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</si>
  <si>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</si>
  <si>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</si>
  <si>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</si>
  <si>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</si>
  <si>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</si>
  <si>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</si>
  <si>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</si>
  <si>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</si>
  <si>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</si>
  <si>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</si>
  <si>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</si>
  <si>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</si>
  <si>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</si>
  <si>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</si>
  <si>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</si>
  <si>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</si>
  <si>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</si>
  <si>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</si>
  <si>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</si>
  <si>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</si>
  <si>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</si>
  <si>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</si>
  <si>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</si>
  <si>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</si>
  <si>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</si>
  <si>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</si>
  <si>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</si>
  <si>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</si>
  <si>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</si>
  <si>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</si>
  <si>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</si>
  <si>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</si>
  <si>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</si>
  <si>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</si>
  <si>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</si>
  <si>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</si>
  <si>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</si>
  <si>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</si>
  <si>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</si>
  <si>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</si>
  <si>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</si>
  <si>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</si>
  <si>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</si>
  <si>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</si>
  <si>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</si>
  <si>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</si>
  <si>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</si>
  <si>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</si>
  <si>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</si>
  <si>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</si>
  <si>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</si>
  <si>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</si>
  <si>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</si>
  <si>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</si>
  <si>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</si>
  <si>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</si>
  <si>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</si>
  <si>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</si>
  <si>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</si>
  <si>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</si>
  <si>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</si>
  <si>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</si>
  <si>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</si>
  <si>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</si>
  <si>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</si>
  <si>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</si>
  <si>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</si>
  <si>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</si>
  <si>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</si>
  <si>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</si>
  <si>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</si>
  <si>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</si>
  <si>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</si>
  <si>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</si>
  <si>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</si>
  <si>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</si>
  <si>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</si>
  <si>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</si>
  <si>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</si>
  <si>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</si>
  <si>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</si>
  <si>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</si>
  <si>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</si>
  <si>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</si>
  <si>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</si>
  <si>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</si>
  <si>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</si>
  <si>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</si>
  <si>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</si>
  <si>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</si>
  <si>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</si>
  <si>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</si>
  <si>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</si>
  <si>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</si>
  <si>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</si>
  <si>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</si>
  <si>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</si>
  <si>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</si>
  <si>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</si>
  <si>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</si>
  <si>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</si>
  <si>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</si>
  <si>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</si>
  <si>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</si>
  <si>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</si>
  <si>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</si>
  <si>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</si>
  <si>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</si>
  <si>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</si>
  <si>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</si>
  <si>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</si>
  <si>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</si>
  <si>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</si>
  <si>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</si>
  <si>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</si>
  <si>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</si>
  <si>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</si>
  <si>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</si>
  <si>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</si>
  <si>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</si>
  <si>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</si>
  <si>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</si>
  <si>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</si>
  <si>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</si>
  <si>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</si>
  <si>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</si>
  <si>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</si>
  <si>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</si>
  <si>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</si>
  <si>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</si>
  <si>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</si>
  <si>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</si>
  <si>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</si>
  <si>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</si>
  <si>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</si>
  <si>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</si>
  <si>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</si>
  <si>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</si>
  <si>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</si>
  <si>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</si>
  <si>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</si>
  <si>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</si>
  <si>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</si>
  <si>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</si>
  <si>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</si>
  <si>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</si>
  <si>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</si>
  <si>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</si>
  <si>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</si>
  <si>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</si>
  <si>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</si>
  <si>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</si>
  <si>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</si>
  <si>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</si>
  <si>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</si>
  <si>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</si>
  <si>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</si>
  <si>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</si>
  <si>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</si>
  <si>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</si>
  <si>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</si>
  <si>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</si>
  <si>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</si>
  <si>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</si>
  <si>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</si>
  <si>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</si>
  <si>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</si>
  <si>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</si>
  <si>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</si>
  <si>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</si>
  <si>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</si>
  <si>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</si>
  <si>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</si>
  <si>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</si>
  <si>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</si>
  <si>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</si>
  <si>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</si>
  <si>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</si>
  <si>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</si>
  <si>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</si>
  <si>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</si>
  <si>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</si>
  <si>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</si>
  <si>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</si>
  <si>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</si>
  <si>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</si>
  <si>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</si>
  <si>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</si>
  <si>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</si>
  <si>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</si>
  <si>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</si>
  <si>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</si>
  <si>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</si>
  <si>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</si>
  <si>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</si>
  <si>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</si>
  <si>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</si>
  <si>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</si>
  <si>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</si>
  <si>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</si>
  <si>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</si>
  <si>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</si>
  <si>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</si>
  <si>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</si>
  <si>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</si>
  <si>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</si>
  <si>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</si>
  <si>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</si>
  <si>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</si>
  <si>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</si>
  <si>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</si>
  <si>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</si>
  <si>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</si>
  <si>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</si>
  <si>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</si>
  <si>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</si>
  <si>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</si>
  <si>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</si>
  <si>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</si>
  <si>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</si>
  <si>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</si>
  <si>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</si>
  <si>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</si>
  <si>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</si>
  <si>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</si>
  <si>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</si>
  <si>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</si>
  <si>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</si>
  <si>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</si>
  <si>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</si>
  <si>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</si>
  <si>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</si>
  <si>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</si>
  <si>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</si>
  <si>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</si>
  <si>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</si>
  <si>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</si>
  <si>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</si>
  <si>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</si>
  <si>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</si>
  <si>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</si>
  <si>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</si>
  <si>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</si>
  <si>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</si>
  <si>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</si>
  <si>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</si>
  <si>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</si>
  <si>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</si>
  <si>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</si>
  <si>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</si>
  <si>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</si>
  <si>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</si>
  <si>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</si>
  <si>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</si>
  <si>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</si>
  <si>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</si>
  <si>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</si>
  <si>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</si>
  <si>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</si>
  <si>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</si>
  <si>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</si>
  <si>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</si>
  <si>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</si>
  <si>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</si>
  <si>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</si>
  <si>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</si>
  <si>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</si>
  <si>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</si>
  <si>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</si>
  <si>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</si>
  <si>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</si>
  <si>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</si>
  <si>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</si>
  <si>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</si>
  <si>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</si>
  <si>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</si>
  <si>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</si>
  <si>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</si>
  <si>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</si>
  <si>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</si>
  <si>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</si>
  <si>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</si>
  <si>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</si>
  <si>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</si>
  <si>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</si>
  <si>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</si>
  <si>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</si>
  <si>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</si>
  <si>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</si>
  <si>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</si>
  <si>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</si>
  <si>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</si>
  <si>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</si>
  <si>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</si>
  <si>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</si>
  <si>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</si>
  <si>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</si>
  <si>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</si>
  <si>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</si>
  <si>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</si>
  <si>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</si>
  <si>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</si>
  <si>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</si>
  <si>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</si>
  <si>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</si>
  <si>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</si>
  <si>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</si>
  <si>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</si>
  <si>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</si>
  <si>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</si>
  <si>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</si>
  <si>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</si>
  <si>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</si>
  <si>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</si>
  <si>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</si>
  <si>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</si>
  <si>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</si>
  <si>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</si>
  <si>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</si>
  <si>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</si>
  <si>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</si>
  <si>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</si>
  <si>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</si>
  <si>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</si>
  <si>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</si>
  <si>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</si>
  <si>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</si>
  <si>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</si>
  <si>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</si>
  <si>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</si>
  <si>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</si>
  <si>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</si>
  <si>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</si>
  <si>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</si>
  <si>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</si>
  <si>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</si>
  <si>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</si>
  <si>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</si>
  <si>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</si>
  <si>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</si>
  <si>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</si>
  <si>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</si>
  <si>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</si>
  <si>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</si>
  <si>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</si>
  <si>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</si>
  <si>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</si>
  <si>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</si>
  <si>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</si>
  <si>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</si>
  <si>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</si>
  <si>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</si>
  <si>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</si>
  <si>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</si>
  <si>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</si>
  <si>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</si>
  <si>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</si>
  <si>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</si>
  <si>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</si>
  <si>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</si>
  <si>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</si>
  <si>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</si>
  <si>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</si>
  <si>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</si>
  <si>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</si>
  <si>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</si>
  <si>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</si>
  <si>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</si>
  <si>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</si>
  <si>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</si>
  <si>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</si>
  <si>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</si>
  <si>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</si>
  <si>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</si>
  <si>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</si>
  <si>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</si>
  <si>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</si>
  <si>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</si>
  <si>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</si>
  <si>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</si>
  <si>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</si>
  <si>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</si>
  <si>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</si>
  <si>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</si>
  <si>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</si>
  <si>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</si>
  <si>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</si>
  <si>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</si>
  <si>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</si>
  <si>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</si>
  <si>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</si>
  <si>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</si>
  <si>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</si>
  <si>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</si>
  <si>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</si>
  <si>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</si>
  <si>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</si>
  <si>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</si>
  <si>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</si>
  <si>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</si>
  <si>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</si>
  <si>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</si>
  <si>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</si>
  <si>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</si>
  <si>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</si>
  <si>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</si>
  <si>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</si>
  <si>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</si>
  <si>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</si>
  <si>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</si>
  <si>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</si>
  <si>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</si>
  <si>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</si>
  <si>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</si>
  <si>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</si>
  <si>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</si>
  <si>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</si>
  <si>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</si>
  <si>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</si>
  <si>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</si>
  <si>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</si>
  <si>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</si>
  <si>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</si>
  <si>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</si>
  <si>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</si>
  <si>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</si>
  <si>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</si>
  <si>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</si>
  <si>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</si>
  <si>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</si>
  <si>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</si>
  <si>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</si>
  <si>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</si>
  <si>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</si>
  <si>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</si>
  <si>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</si>
  <si>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</si>
  <si>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</si>
  <si>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</si>
  <si>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</si>
  <si>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</si>
  <si>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</si>
  <si>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</si>
  <si>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</si>
  <si>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</si>
  <si>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</si>
  <si>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</si>
  <si>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</si>
  <si>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</si>
  <si>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</si>
  <si>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</si>
  <si>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</si>
  <si>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</si>
  <si>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</si>
  <si>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</si>
  <si>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</si>
  <si>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</si>
  <si>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</si>
  <si>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</si>
  <si>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</si>
  <si>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</si>
  <si>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</si>
  <si>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</si>
  <si>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</si>
  <si>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</si>
  <si>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</si>
  <si>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</si>
  <si>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</si>
  <si>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</si>
  <si>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</si>
  <si>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</si>
  <si>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</si>
  <si>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</si>
  <si>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</si>
  <si>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</si>
  <si>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</si>
  <si>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</si>
  <si>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</si>
  <si>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</si>
  <si>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</si>
  <si>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</si>
  <si>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</si>
  <si>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</si>
  <si>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</si>
  <si>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</si>
  <si>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</si>
  <si>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</si>
  <si>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</si>
  <si>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</si>
  <si>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</si>
  <si>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</si>
  <si>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</si>
  <si>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</si>
  <si>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</si>
  <si>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</si>
  <si>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</si>
  <si>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</si>
  <si>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</si>
  <si>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</si>
  <si>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</si>
  <si>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</si>
  <si>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</si>
  <si>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</si>
  <si>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</si>
  <si>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</si>
  <si>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</si>
  <si>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</si>
  <si>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</si>
  <si>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</si>
  <si>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</si>
  <si>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</si>
  <si>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</si>
  <si>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</si>
  <si>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</si>
  <si>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</si>
  <si>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</si>
  <si>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</si>
  <si>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</si>
  <si>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</si>
  <si>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</si>
  <si>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</si>
  <si>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</si>
  <si>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</si>
  <si>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</si>
  <si>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</si>
  <si>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</si>
  <si>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</si>
  <si>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</si>
  <si>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</si>
  <si>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</si>
  <si>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</si>
  <si>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</si>
  <si>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</si>
  <si>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</si>
  <si>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</si>
  <si>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</si>
  <si>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</si>
  <si>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</si>
  <si>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</si>
  <si>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</si>
  <si>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</si>
  <si>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</si>
  <si>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</si>
  <si>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</si>
  <si>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</si>
  <si>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</si>
  <si>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</si>
  <si>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</si>
  <si>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</si>
  <si>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</si>
  <si>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</si>
  <si>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</si>
  <si>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</si>
  <si>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</si>
  <si>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</si>
  <si>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</si>
  <si>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</si>
  <si>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</si>
  <si>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</si>
  <si>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</si>
  <si>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</si>
  <si>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</si>
  <si>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</si>
  <si>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</si>
  <si>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</si>
  <si>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</si>
  <si>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</si>
  <si>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</si>
  <si>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</si>
  <si>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</si>
  <si>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</si>
  <si>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</si>
  <si>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</si>
  <si>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</si>
  <si>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</si>
  <si>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</si>
  <si>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</si>
  <si>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</si>
  <si>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</si>
  <si>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</si>
  <si>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</si>
  <si>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</si>
  <si>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</si>
  <si>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</si>
  <si>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</si>
  <si>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</si>
  <si>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</si>
  <si>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</si>
  <si>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</si>
  <si>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</si>
  <si>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</si>
  <si>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</si>
  <si>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</si>
  <si>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</si>
  <si>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</si>
  <si>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</si>
  <si>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</si>
  <si>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</si>
  <si>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</si>
  <si>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</si>
  <si>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</si>
  <si>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</si>
  <si>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</si>
  <si>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</si>
  <si>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</si>
  <si>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</si>
  <si>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</si>
  <si>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</si>
  <si>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</si>
  <si>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</si>
  <si>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</si>
  <si>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</si>
  <si>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</si>
  <si>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</si>
  <si>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</si>
  <si>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</si>
  <si>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</si>
  <si>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</si>
  <si>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</si>
  <si>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</si>
  <si>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</si>
  <si>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</si>
  <si>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</si>
  <si>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</si>
  <si>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</si>
  <si>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</si>
  <si>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</si>
  <si>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</si>
  <si>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</si>
  <si>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</si>
  <si>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</si>
  <si>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</si>
  <si>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</si>
  <si>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</si>
  <si>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</si>
  <si>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</si>
  <si>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</si>
  <si>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</si>
  <si>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</si>
  <si>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</si>
  <si>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</si>
  <si>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</si>
  <si>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</si>
  <si>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</si>
  <si>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</si>
  <si>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</si>
  <si>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</si>
  <si>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</si>
  <si>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</si>
  <si>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</si>
  <si>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</si>
  <si>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</si>
  <si>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</si>
  <si>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</si>
  <si>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</si>
  <si>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</si>
  <si>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</si>
  <si>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</si>
  <si>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</si>
  <si>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</si>
  <si>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</si>
  <si>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</si>
  <si>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</si>
  <si>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</si>
  <si>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</si>
  <si>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</si>
  <si>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</si>
  <si>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</si>
  <si>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</si>
  <si>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</si>
  <si>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</si>
  <si>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</si>
  <si>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</si>
  <si>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</si>
  <si>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</si>
  <si>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</si>
  <si>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</si>
  <si>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</si>
  <si>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</si>
  <si>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</si>
  <si>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</si>
  <si>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</si>
  <si>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</si>
  <si>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</si>
  <si>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</si>
  <si>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</si>
  <si>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</si>
  <si>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</si>
  <si>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</si>
  <si>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</si>
  <si>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</si>
  <si>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</si>
  <si>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</si>
  <si>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</si>
  <si>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</si>
  <si>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</si>
  <si>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</si>
  <si>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</si>
  <si>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</si>
  <si>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</si>
  <si>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</si>
  <si>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</si>
  <si>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</si>
  <si>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</si>
  <si>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</si>
  <si>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</si>
  <si>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</si>
  <si>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</si>
  <si>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</si>
  <si>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</si>
  <si>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</si>
  <si>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</si>
  <si>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</si>
  <si>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</si>
  <si>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</si>
  <si>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</si>
  <si>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</si>
  <si>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</si>
  <si>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</si>
  <si>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</si>
  <si>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</si>
  <si>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</si>
  <si>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</si>
  <si>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</si>
  <si>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</si>
  <si>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</si>
  <si>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</si>
  <si>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</si>
  <si>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</si>
  <si>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</si>
  <si>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</si>
  <si>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</si>
  <si>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</si>
  <si>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</si>
  <si>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</si>
  <si>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</si>
  <si>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</si>
  <si>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</si>
  <si>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</si>
  <si>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</si>
  <si>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</si>
  <si>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</si>
  <si>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</si>
  <si>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</si>
  <si>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</si>
  <si>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</si>
  <si>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</si>
  <si>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</si>
  <si>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</si>
  <si>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</si>
  <si>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</si>
  <si>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</si>
  <si>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</si>
  <si>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</si>
  <si>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</si>
  <si>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</si>
  <si>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</si>
  <si>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</si>
  <si>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</si>
  <si>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</si>
  <si>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</si>
  <si>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</si>
  <si>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</si>
  <si>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</si>
  <si>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</si>
  <si>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</si>
  <si>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</si>
  <si>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</si>
  <si>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</si>
  <si>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</si>
  <si>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</si>
  <si>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</si>
  <si>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</si>
  <si>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</si>
  <si>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</si>
  <si>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</si>
  <si>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</si>
  <si>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</si>
  <si>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</si>
  <si>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</si>
  <si>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</si>
  <si>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</si>
  <si>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</si>
  <si>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</si>
  <si>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</si>
  <si>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</si>
  <si>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</si>
  <si>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</si>
  <si>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</si>
  <si>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</si>
  <si>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</si>
  <si>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</si>
  <si>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</si>
  <si>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</si>
  <si>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</si>
  <si>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</si>
  <si>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</si>
  <si>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</si>
  <si>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</si>
  <si>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</si>
  <si>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</si>
  <si>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</si>
  <si>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</si>
  <si>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</si>
  <si>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</si>
  <si>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</si>
  <si>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</si>
  <si>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</si>
  <si>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</si>
  <si>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</si>
  <si>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</si>
  <si>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</si>
  <si>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</si>
  <si>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</si>
  <si>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</si>
  <si>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</si>
  <si>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</si>
  <si>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</si>
  <si>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</si>
  <si>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</si>
  <si>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</si>
  <si>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</si>
  <si>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</si>
  <si>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</si>
  <si>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</si>
  <si>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</si>
  <si>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</si>
  <si>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</si>
  <si>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</si>
  <si>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</si>
  <si>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</si>
  <si>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</si>
  <si>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</si>
  <si>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</si>
  <si>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</si>
  <si>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</si>
  <si>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</si>
  <si>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</si>
  <si>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</si>
  <si>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</si>
  <si>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</si>
  <si>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</si>
  <si>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</si>
  <si>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</si>
  <si>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</si>
  <si>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</si>
  <si>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</si>
  <si>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</si>
  <si>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</si>
  <si>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</si>
  <si>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</si>
  <si>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</si>
  <si>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</si>
  <si>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</si>
  <si>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</si>
  <si>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</si>
  <si>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</si>
  <si>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</si>
  <si>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</si>
  <si>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</si>
  <si>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</si>
  <si>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</si>
  <si>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</si>
  <si>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</si>
  <si>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</si>
  <si>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</si>
  <si>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</si>
  <si>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</si>
  <si>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</si>
  <si>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</si>
  <si>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</si>
  <si>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</si>
  <si>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</si>
  <si>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</si>
  <si>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</si>
  <si>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</si>
  <si>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</si>
  <si>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</si>
  <si>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</si>
  <si>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</si>
  <si>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</si>
  <si>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</si>
  <si>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</si>
  <si>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</si>
  <si>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</si>
  <si>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</si>
  <si>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</si>
  <si>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</si>
  <si>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</si>
  <si>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</si>
  <si>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</si>
  <si>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</si>
  <si>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</si>
  <si>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</si>
  <si>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</si>
  <si>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</si>
  <si>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</si>
  <si>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</si>
  <si>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</si>
  <si>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</si>
  <si>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</si>
  <si>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</si>
  <si>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</si>
  <si>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</si>
  <si>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</si>
  <si>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</si>
  <si>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</si>
  <si>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</si>
  <si>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</si>
  <si>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</si>
  <si>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</si>
  <si>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</si>
  <si>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</si>
  <si>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</si>
  <si>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</si>
  <si>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</si>
  <si>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</si>
  <si>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</si>
  <si>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</si>
  <si>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</si>
  <si>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</si>
  <si>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</si>
  <si>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</si>
  <si>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</si>
  <si>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</si>
  <si>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</si>
  <si>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</si>
  <si>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</si>
  <si>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</si>
  <si>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</si>
  <si>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</si>
  <si>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</si>
  <si>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</si>
  <si>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</si>
  <si>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</si>
  <si>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</si>
  <si>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</si>
  <si>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</si>
  <si>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</si>
  <si>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</si>
  <si>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</si>
  <si>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</si>
  <si>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</si>
  <si>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</si>
  <si>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</si>
  <si>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</si>
  <si>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</si>
  <si>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</si>
  <si>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</si>
  <si>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</si>
  <si>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</si>
  <si>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</si>
  <si>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</si>
  <si>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</si>
  <si>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</si>
  <si>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</si>
  <si>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</si>
  <si>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</si>
  <si>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</si>
  <si>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</si>
  <si>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</si>
  <si>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</si>
  <si>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</si>
  <si>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</si>
  <si>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</si>
  <si>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</si>
  <si>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</si>
  <si>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</si>
  <si>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</si>
  <si>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</si>
  <si>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</si>
  <si>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</si>
  <si>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</si>
  <si>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</si>
  <si>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</si>
  <si>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</si>
  <si>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</si>
  <si>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</si>
  <si>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</si>
  <si>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</si>
  <si>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</si>
  <si>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</si>
  <si>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</si>
  <si>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</si>
  <si>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</si>
  <si>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</si>
  <si>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</si>
  <si>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</si>
  <si>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</si>
  <si>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</si>
  <si>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</si>
  <si>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</si>
  <si>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</si>
  <si>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</si>
  <si>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</si>
  <si>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</si>
  <si>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</si>
  <si>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</si>
  <si>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</si>
  <si>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</si>
  <si>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</si>
  <si>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</si>
  <si>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</si>
  <si>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</si>
  <si>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</si>
  <si>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</si>
  <si>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</si>
  <si>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</si>
  <si>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</si>
  <si>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</si>
  <si>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</si>
  <si>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</si>
  <si>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</si>
  <si>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</si>
  <si>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</si>
  <si>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</si>
  <si>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</si>
  <si>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</si>
  <si>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</si>
  <si>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</si>
  <si>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</si>
  <si>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</si>
  <si>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</si>
  <si>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</si>
  <si>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</si>
  <si>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</si>
  <si>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</si>
  <si>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</si>
  <si>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</si>
  <si>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</si>
  <si>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</si>
  <si>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</si>
  <si>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</si>
  <si>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</si>
  <si>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</si>
  <si>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</si>
  <si>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</si>
  <si>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</si>
  <si>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</si>
  <si>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</si>
  <si>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</si>
  <si>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</si>
  <si>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</si>
  <si>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</si>
  <si>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</si>
  <si>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</si>
  <si>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</si>
  <si>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</si>
  <si>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</si>
  <si>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</si>
  <si>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</si>
  <si>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</si>
  <si>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</si>
  <si>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</si>
  <si>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</si>
  <si>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</si>
  <si>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</si>
  <si>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</si>
  <si>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</si>
  <si>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</si>
  <si>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</si>
  <si>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</si>
  <si>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</si>
  <si>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</si>
  <si>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</si>
  <si>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</si>
  <si>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</si>
  <si>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</si>
  <si>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</si>
  <si>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</si>
  <si>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</si>
  <si>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</si>
  <si>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</si>
  <si>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</si>
  <si>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</si>
  <si>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</si>
  <si>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</si>
  <si>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</si>
  <si>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</si>
  <si>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</si>
  <si>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</si>
  <si>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</si>
  <si>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</si>
  <si>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</si>
  <si>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</si>
  <si>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</si>
  <si>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</si>
  <si>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</si>
  <si>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</si>
  <si>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</si>
  <si>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</si>
  <si>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</si>
  <si>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</si>
  <si>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</si>
  <si>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</si>
  <si>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</si>
  <si>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</si>
  <si>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</si>
  <si>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</si>
  <si>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</si>
  <si>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</si>
  <si>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</si>
  <si>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</si>
  <si>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</si>
  <si>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</si>
  <si>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</si>
  <si>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</si>
  <si>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</si>
  <si>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</si>
  <si>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</si>
  <si>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</si>
  <si>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</si>
  <si>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</si>
  <si>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</si>
  <si>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</si>
  <si>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</si>
  <si>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</si>
  <si>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</si>
  <si>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</si>
  <si>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</si>
  <si>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</si>
  <si>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</si>
  <si>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</si>
  <si>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</si>
  <si>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</si>
  <si>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</si>
  <si>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</si>
  <si>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</si>
  <si>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</si>
  <si>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</si>
  <si>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</si>
  <si>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</si>
  <si>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</si>
  <si>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</si>
  <si>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</si>
  <si>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</si>
  <si>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</si>
  <si>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</si>
  <si>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</si>
  <si>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</si>
  <si>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</si>
  <si>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</si>
  <si>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</si>
  <si>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</si>
  <si>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</si>
  <si>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</si>
  <si>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</si>
  <si>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</si>
  <si>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</si>
  <si>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</si>
  <si>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</si>
  <si>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</si>
  <si>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</si>
  <si>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</si>
  <si>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</si>
  <si>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</si>
  <si>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</si>
  <si>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</si>
  <si>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</si>
  <si>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</si>
  <si>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</si>
  <si>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</si>
  <si>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</si>
  <si>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</si>
  <si>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</si>
  <si>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</si>
  <si>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</si>
  <si>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</si>
  <si>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</si>
  <si>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</si>
  <si>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</si>
  <si>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</si>
  <si>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</si>
  <si>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</si>
  <si>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</si>
  <si>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</si>
  <si>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</si>
  <si>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</si>
  <si>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</si>
  <si>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</si>
  <si>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</si>
  <si>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</si>
  <si>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</si>
  <si>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</si>
  <si>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</si>
  <si>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</si>
  <si>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</si>
  <si>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</si>
  <si>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</si>
  <si>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</si>
  <si>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</si>
  <si>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</si>
  <si>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</si>
  <si>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</si>
  <si>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</si>
  <si>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</si>
  <si>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</si>
  <si>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</si>
  <si>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</si>
  <si>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</si>
  <si>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</si>
  <si>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</si>
  <si>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</si>
  <si>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</si>
  <si>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</si>
  <si>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</si>
  <si>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</si>
  <si>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</si>
  <si>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</si>
  <si>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</si>
  <si>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</si>
  <si>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</si>
  <si>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</si>
  <si>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</si>
  <si>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</si>
  <si>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</si>
  <si>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</si>
  <si>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</si>
  <si>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</si>
  <si>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</si>
  <si>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</si>
  <si>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</si>
  <si>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</si>
  <si>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</si>
  <si>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</si>
  <si>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</si>
  <si>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</si>
  <si>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</si>
  <si>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</si>
  <si>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</si>
  <si>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</si>
  <si>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</si>
  <si>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</si>
  <si>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</si>
  <si>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</si>
  <si>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</si>
  <si>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</si>
  <si>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</si>
  <si>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</si>
  <si>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</si>
  <si>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</si>
  <si>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</si>
  <si>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</si>
  <si>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</si>
  <si>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</si>
  <si>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</si>
  <si>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</si>
  <si>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</si>
  <si>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</si>
  <si>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</si>
  <si>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</si>
  <si>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</si>
  <si>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</si>
  <si>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</si>
  <si>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</si>
  <si>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</si>
  <si>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</si>
  <si>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</si>
  <si>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</si>
  <si>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</si>
  <si>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</si>
  <si>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</si>
  <si>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</si>
  <si>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</si>
  <si>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</si>
  <si>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</si>
  <si>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</si>
  <si>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</si>
  <si>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</si>
  <si>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</si>
  <si>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</si>
  <si>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</si>
  <si>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</si>
  <si>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</si>
  <si>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</si>
  <si>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</si>
  <si>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</si>
  <si>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</si>
  <si>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</si>
  <si>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</si>
  <si>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</si>
  <si>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</si>
  <si>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</si>
  <si>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</si>
  <si>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</si>
  <si>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</si>
  <si>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</si>
  <si>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</si>
  <si>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</si>
  <si>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</si>
  <si>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</si>
  <si>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</si>
  <si>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</si>
  <si>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</si>
  <si>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</si>
  <si>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</si>
  <si>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</si>
  <si>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</si>
  <si>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</si>
  <si>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</si>
  <si>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</si>
  <si>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</si>
  <si>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</si>
  <si>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</si>
  <si>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</si>
  <si>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</si>
  <si>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</si>
  <si>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</si>
  <si>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</si>
  <si>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</si>
  <si>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</si>
  <si>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</si>
  <si>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</si>
  <si>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</si>
  <si>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</si>
  <si>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</si>
  <si>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</si>
  <si>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</si>
  <si>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</si>
  <si>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</si>
  <si>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</si>
  <si>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</si>
  <si>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</si>
  <si>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</si>
  <si>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</si>
  <si>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</si>
  <si>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</si>
  <si>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</si>
  <si>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</si>
  <si>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</si>
  <si>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</si>
  <si>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</si>
  <si>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</si>
  <si>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</si>
  <si>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</si>
  <si>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</si>
  <si>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</si>
  <si>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</si>
  <si>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</si>
  <si>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</si>
  <si>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</si>
  <si>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</si>
  <si>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</si>
  <si>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</si>
  <si>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</si>
  <si>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</si>
  <si>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</si>
  <si>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</si>
  <si>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</si>
  <si>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</si>
  <si>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</si>
  <si>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</si>
  <si>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</si>
  <si>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</si>
  <si>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</si>
  <si>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</si>
  <si>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</si>
  <si>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</si>
  <si>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</si>
  <si>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</si>
  <si>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</si>
  <si>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</si>
  <si>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</si>
  <si>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</si>
  <si>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</si>
  <si>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</si>
  <si>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</si>
  <si>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</si>
  <si>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</si>
  <si>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</si>
  <si>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</si>
  <si>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</si>
  <si>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</si>
  <si>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</si>
  <si>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</si>
  <si>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</si>
  <si>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</si>
  <si>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</si>
  <si>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</si>
  <si>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</si>
  <si>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</si>
  <si>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</si>
  <si>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</si>
  <si>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</si>
  <si>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</si>
  <si>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</si>
  <si>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</si>
  <si>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</si>
  <si>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</si>
  <si>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</si>
  <si>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</si>
  <si>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</si>
  <si>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</si>
  <si>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</si>
  <si>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</si>
  <si>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</si>
  <si>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</si>
  <si>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</si>
  <si>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</si>
  <si>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</si>
  <si>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</si>
  <si>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</si>
  <si>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</si>
  <si>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</si>
  <si>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</si>
  <si>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</si>
  <si>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</si>
  <si>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</si>
  <si>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</si>
  <si>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</si>
  <si>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</si>
  <si>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</si>
  <si>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</si>
  <si>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</si>
  <si>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</si>
  <si>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</si>
  <si>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</si>
  <si>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</si>
  <si>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</si>
  <si>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</si>
  <si>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</si>
  <si>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</si>
  <si>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</si>
  <si>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</si>
  <si>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</si>
  <si>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</si>
  <si>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</si>
  <si>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</si>
  <si>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</si>
  <si>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</si>
  <si>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</si>
  <si>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</si>
  <si>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</si>
  <si>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</si>
  <si>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</si>
  <si>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</si>
  <si>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</si>
  <si>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</si>
  <si>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</si>
  <si>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</si>
  <si>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</si>
  <si>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</si>
  <si>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</si>
  <si>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</si>
  <si>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</si>
  <si>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</si>
  <si>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</si>
  <si>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</si>
  <si>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</si>
  <si>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</si>
  <si>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</si>
  <si>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</si>
  <si>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</si>
  <si>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</si>
  <si>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</si>
  <si>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</si>
  <si>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</si>
  <si>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</si>
  <si>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</si>
  <si>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</si>
  <si>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</si>
  <si>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</si>
  <si>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</si>
  <si>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</si>
  <si>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</si>
  <si>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</si>
  <si>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</si>
  <si>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</si>
  <si>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</si>
  <si>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</si>
  <si>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</si>
  <si>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</si>
  <si>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</si>
  <si>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</si>
  <si>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</si>
  <si>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</si>
  <si>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</si>
  <si>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</si>
  <si>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</si>
  <si>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</si>
  <si>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</si>
  <si>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</si>
  <si>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</si>
  <si>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</si>
  <si>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</si>
  <si>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</si>
  <si>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</si>
  <si>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</si>
  <si>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</si>
  <si>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</si>
  <si>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</si>
  <si>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</si>
  <si>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</si>
  <si>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</si>
  <si>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</si>
  <si>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</si>
  <si>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</si>
  <si>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</si>
  <si>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</si>
  <si>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</si>
  <si>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</si>
  <si>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</si>
  <si>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</si>
  <si>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</si>
  <si>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</si>
  <si>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</si>
  <si>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</si>
  <si>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</si>
  <si>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</si>
  <si>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</si>
  <si>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</si>
  <si>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</si>
  <si>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</si>
  <si>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</si>
  <si>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</si>
  <si>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</si>
  <si>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</si>
  <si>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</si>
  <si>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</si>
  <si>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</si>
  <si>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</si>
  <si>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</si>
  <si>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</si>
  <si>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</si>
  <si>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</si>
  <si>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</si>
  <si>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</si>
  <si>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</si>
  <si>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</si>
  <si>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</si>
  <si>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</si>
  <si>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</si>
  <si>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</si>
  <si>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</si>
  <si>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</si>
  <si>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</si>
  <si>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</si>
  <si>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</si>
  <si>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</si>
  <si>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</si>
  <si>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</si>
  <si>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</si>
  <si>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</si>
  <si>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</si>
  <si>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</si>
  <si>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</si>
  <si>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</si>
  <si>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</si>
  <si>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</si>
  <si>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</si>
  <si>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</si>
  <si>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</si>
  <si>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</si>
  <si>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</si>
  <si>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</si>
  <si>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</si>
  <si>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</si>
  <si>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</si>
  <si>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</si>
  <si>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</si>
  <si>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</si>
  <si>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</si>
  <si>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</si>
  <si>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</si>
  <si>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</si>
  <si>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</si>
  <si>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</si>
  <si>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</si>
  <si>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</si>
  <si>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</si>
  <si>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</si>
  <si>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</si>
  <si>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</si>
  <si>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</si>
  <si>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</si>
  <si>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</si>
  <si>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</si>
  <si>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</si>
  <si>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</si>
  <si>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</si>
  <si>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</si>
  <si>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</si>
  <si>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</si>
  <si>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</si>
  <si>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</si>
  <si>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</si>
  <si>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</si>
  <si>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</si>
  <si>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</si>
  <si>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</si>
  <si>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</si>
  <si>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</si>
  <si>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</si>
  <si>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</si>
  <si>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</si>
  <si>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</si>
  <si>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</si>
  <si>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</si>
  <si>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</si>
  <si>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</si>
  <si>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</si>
  <si>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</si>
  <si>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</si>
  <si>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</si>
  <si>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</si>
  <si>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</si>
  <si>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</si>
  <si>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</si>
  <si>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</si>
  <si>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</si>
  <si>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</si>
  <si>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</si>
  <si>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</si>
  <si>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</si>
  <si>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</si>
  <si>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</si>
  <si>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</si>
  <si>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</si>
  <si>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</si>
  <si>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</si>
  <si>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</si>
  <si>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</si>
  <si>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</si>
  <si>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</si>
  <si>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</si>
  <si>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</si>
  <si>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</si>
  <si>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</si>
  <si>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</si>
  <si>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</si>
  <si>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</si>
  <si>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</si>
  <si>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</si>
  <si>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</si>
  <si>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</si>
  <si>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</si>
  <si>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</si>
  <si>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</si>
  <si>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</si>
  <si>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</si>
  <si>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</si>
  <si>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</si>
  <si>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</si>
  <si>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</si>
  <si>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</si>
  <si>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</si>
  <si>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</si>
  <si>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</si>
  <si>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</si>
  <si>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</si>
  <si>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</si>
  <si>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</si>
  <si>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</si>
  <si>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</si>
  <si>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</si>
  <si>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</si>
  <si>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</si>
  <si>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</si>
  <si>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</si>
  <si>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</si>
  <si>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</si>
  <si>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</si>
  <si>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</si>
  <si>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</si>
  <si>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</si>
  <si>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</si>
  <si>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</si>
  <si>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</si>
  <si>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</si>
  <si>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</si>
  <si>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</si>
  <si>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</si>
  <si>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</si>
  <si>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</si>
  <si>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</si>
  <si>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</si>
  <si>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</si>
  <si>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</si>
  <si>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</si>
  <si>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</si>
  <si>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</si>
  <si>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</si>
  <si>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</si>
  <si>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</si>
  <si>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</si>
  <si>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</si>
  <si>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</si>
  <si>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</si>
  <si>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</si>
  <si>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</si>
  <si>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</si>
  <si>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</si>
  <si>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</si>
  <si>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</si>
  <si>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</si>
  <si>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</si>
  <si>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</si>
  <si>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</si>
  <si>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</si>
  <si>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</si>
  <si>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</si>
  <si>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</si>
  <si>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</si>
  <si>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</si>
  <si>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</si>
  <si>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</si>
  <si>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</si>
  <si>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</si>
  <si>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</si>
  <si>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</si>
  <si>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</si>
  <si>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</si>
  <si>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</si>
  <si>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</si>
  <si>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</si>
  <si>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</si>
  <si>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</si>
  <si>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</si>
  <si>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</si>
  <si>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</si>
  <si>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</si>
  <si>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</si>
  <si>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</si>
  <si>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</si>
  <si>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</si>
  <si>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</si>
  <si>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</si>
  <si>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</si>
  <si>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</si>
  <si>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</si>
  <si>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</si>
  <si>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</si>
  <si>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</si>
  <si>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</si>
  <si>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</si>
  <si>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</si>
  <si>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</si>
  <si>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</si>
  <si>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</si>
  <si>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</si>
  <si>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</si>
  <si>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</si>
  <si>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</si>
  <si>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</si>
  <si>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</si>
  <si>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</si>
  <si>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</si>
  <si>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</si>
  <si>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</si>
  <si>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</si>
  <si>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</si>
  <si>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</si>
  <si>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</si>
  <si>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</si>
  <si>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</si>
  <si>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</si>
  <si>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</si>
  <si>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</si>
  <si>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</si>
  <si>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</si>
  <si>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</si>
  <si>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</si>
  <si>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</si>
  <si>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</si>
  <si>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</si>
  <si>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</si>
  <si>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</si>
  <si>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</si>
  <si>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</si>
  <si>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</si>
  <si>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</si>
  <si>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</si>
  <si>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</si>
  <si>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</si>
  <si>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</si>
  <si>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</si>
  <si>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</si>
  <si>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</si>
  <si>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</si>
  <si>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</si>
  <si>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</si>
  <si>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</si>
  <si>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</si>
  <si>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</si>
  <si>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</si>
  <si>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</si>
  <si>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</si>
  <si>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</si>
  <si>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</si>
  <si>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</si>
  <si>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</si>
  <si>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</si>
  <si>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</si>
  <si>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</si>
  <si>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</si>
  <si>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</si>
  <si>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</si>
  <si>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</si>
  <si>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</si>
  <si>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</si>
  <si>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</si>
  <si>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</si>
  <si>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</si>
  <si>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</si>
  <si>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</si>
  <si>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</si>
  <si>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</si>
  <si>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</si>
  <si>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</si>
  <si>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</si>
  <si>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</si>
  <si>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</si>
  <si>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</si>
  <si>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</si>
  <si>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</si>
  <si>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</si>
  <si>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</si>
  <si>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</si>
  <si>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</si>
  <si>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</si>
  <si>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</si>
  <si>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</si>
  <si>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</si>
  <si>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</si>
  <si>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</si>
  <si>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</si>
  <si>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</si>
  <si>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</si>
  <si>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</si>
  <si>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</si>
  <si>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</si>
  <si>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</si>
  <si>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</si>
  <si>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</si>
  <si>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</si>
  <si>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</si>
  <si>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</si>
  <si>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</si>
  <si>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</si>
  <si>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</si>
  <si>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</si>
  <si>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</si>
  <si>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</si>
  <si>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</si>
  <si>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</si>
  <si>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</si>
  <si>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</si>
  <si>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</si>
  <si>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</si>
  <si>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</si>
  <si>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</si>
  <si>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</si>
  <si>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</si>
  <si>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</si>
  <si>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</si>
  <si>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</si>
  <si>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</si>
  <si>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</si>
  <si>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</si>
  <si>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</si>
  <si>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</si>
  <si>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</si>
  <si>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</si>
  <si>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</si>
  <si>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</si>
  <si>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</si>
  <si>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</si>
  <si>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</si>
  <si>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</si>
  <si>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</si>
  <si>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</si>
  <si>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</si>
  <si>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</si>
  <si>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</si>
  <si>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</si>
  <si>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</si>
  <si>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</si>
  <si>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</si>
  <si>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</si>
  <si>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</si>
  <si>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</si>
  <si>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</si>
  <si>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</si>
  <si>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</si>
  <si>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</si>
  <si>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</si>
  <si>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</si>
  <si>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</si>
  <si>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</si>
  <si>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</si>
  <si>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</si>
  <si>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</si>
  <si>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</si>
  <si>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</si>
  <si>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</si>
  <si>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</si>
  <si>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</si>
  <si>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</si>
  <si>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</si>
  <si>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</si>
  <si>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</si>
  <si>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</si>
  <si>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</si>
  <si>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</si>
  <si>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</si>
  <si>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</si>
  <si>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</si>
  <si>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</si>
  <si>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</si>
  <si>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</si>
  <si>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</si>
  <si>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</si>
  <si>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</si>
  <si>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</si>
  <si>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</si>
  <si>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</si>
  <si>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</si>
  <si>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</si>
  <si>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</si>
  <si>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</si>
  <si>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</si>
  <si>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</si>
  <si>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</si>
  <si>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</si>
  <si>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</si>
  <si>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</si>
  <si>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</si>
  <si>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</si>
  <si>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</si>
  <si>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</si>
  <si>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</si>
  <si>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</si>
  <si>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</si>
  <si>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</si>
  <si>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</si>
  <si>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</si>
  <si>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</si>
  <si>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</si>
  <si>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</si>
  <si>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</si>
  <si>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</si>
  <si>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</si>
  <si>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</si>
  <si>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</si>
  <si>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</si>
  <si>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</si>
  <si>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</si>
  <si>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</si>
  <si>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</si>
  <si>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</si>
  <si>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</si>
  <si>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</si>
  <si>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</si>
  <si>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</si>
  <si>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</si>
  <si>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</si>
  <si>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</si>
  <si>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</si>
  <si>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</si>
  <si>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</si>
  <si>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</si>
  <si>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</si>
  <si>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</si>
  <si>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</si>
  <si>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</si>
  <si>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</si>
  <si>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</si>
  <si>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</si>
  <si>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</si>
  <si>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</si>
  <si>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</si>
  <si>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</si>
  <si>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</si>
  <si>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</si>
  <si>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</si>
  <si>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</si>
  <si>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</si>
  <si>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</si>
  <si>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</si>
  <si>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</si>
  <si>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</si>
  <si>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</si>
  <si>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</si>
  <si>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</si>
  <si>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</si>
  <si>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</si>
  <si>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</si>
  <si>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</si>
  <si>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</si>
  <si>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</si>
  <si>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</si>
  <si>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</si>
  <si>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</si>
  <si>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</si>
  <si>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</si>
  <si>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</si>
  <si>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</si>
  <si>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</si>
  <si>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</si>
  <si>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</si>
  <si>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</si>
  <si>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</si>
  <si>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</si>
  <si>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</si>
  <si>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</si>
  <si>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</si>
  <si>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</si>
  <si>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</si>
  <si>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</si>
  <si>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</si>
  <si>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</si>
  <si>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</si>
  <si>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</si>
  <si>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</si>
  <si>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</si>
  <si>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</si>
  <si>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</si>
  <si>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</si>
  <si>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</si>
  <si>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</si>
  <si>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</si>
  <si>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</si>
  <si>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</si>
  <si>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</si>
  <si>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</si>
  <si>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</si>
  <si>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</si>
  <si>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</si>
  <si>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</si>
  <si>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</si>
  <si>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</si>
  <si>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</si>
  <si>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</si>
  <si>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</si>
  <si>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</si>
  <si>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</si>
  <si>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</si>
  <si>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</si>
  <si>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</si>
  <si>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</si>
  <si>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</si>
  <si>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</si>
  <si>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</si>
  <si>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</si>
  <si>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</si>
  <si>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</si>
  <si>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</si>
  <si>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</si>
  <si>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</si>
  <si>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</si>
  <si>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</si>
  <si>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</si>
  <si>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</si>
  <si>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</si>
  <si>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</si>
  <si>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</si>
  <si>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</si>
  <si>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</si>
  <si>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</si>
  <si>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</si>
  <si>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</si>
  <si>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</si>
  <si>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</si>
  <si>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</si>
  <si>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</si>
  <si>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</si>
  <si>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</si>
  <si>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</si>
  <si>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</si>
  <si>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</si>
  <si>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</si>
  <si>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</si>
  <si>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</si>
  <si>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</si>
  <si>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</si>
  <si>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</si>
  <si>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</si>
  <si>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</si>
  <si>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</si>
  <si>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</si>
  <si>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</si>
  <si>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</si>
  <si>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</si>
  <si>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</si>
  <si>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</si>
  <si>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</si>
  <si>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</si>
  <si>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</si>
  <si>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</si>
  <si>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</si>
  <si>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</si>
  <si>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</si>
  <si>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</si>
  <si>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</si>
  <si>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</si>
  <si>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</si>
  <si>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</si>
  <si>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</si>
  <si>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</si>
  <si>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</si>
  <si>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</si>
  <si>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</si>
  <si>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</si>
  <si>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</si>
  <si>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</si>
  <si>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</si>
  <si>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</si>
  <si>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</si>
  <si>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</si>
  <si>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</si>
  <si>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</si>
  <si>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</si>
  <si>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</si>
  <si>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</si>
  <si>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</si>
  <si>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</si>
  <si>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</si>
  <si>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</si>
  <si>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</si>
  <si>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</si>
  <si>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</si>
  <si>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</si>
  <si>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</si>
  <si>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</si>
  <si>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</si>
  <si>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</si>
  <si>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</si>
  <si>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</si>
  <si>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</si>
  <si>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</si>
  <si>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</si>
  <si>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</si>
  <si>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</si>
  <si>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</si>
  <si>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</si>
  <si>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</si>
  <si>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</si>
  <si>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</si>
  <si>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</si>
  <si>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</si>
  <si>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</si>
  <si>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</si>
  <si>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</si>
  <si>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</si>
  <si>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</si>
  <si>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</si>
  <si>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</si>
  <si>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</si>
  <si>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</si>
  <si>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</si>
  <si>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</si>
  <si>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</si>
  <si>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</si>
  <si>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</si>
  <si>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</si>
  <si>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</si>
  <si>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</si>
  <si>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</si>
  <si>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</si>
  <si>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</si>
  <si>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</si>
  <si>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</si>
  <si>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</si>
  <si>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</si>
  <si>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</si>
  <si>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</si>
  <si>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</si>
  <si>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</si>
  <si>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</si>
  <si>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</si>
  <si>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</si>
  <si>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</si>
  <si>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</si>
  <si>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</si>
  <si>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</si>
  <si>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</si>
  <si>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</si>
  <si>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</si>
  <si>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</si>
  <si>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</si>
  <si>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</si>
  <si>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</si>
  <si>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</si>
  <si>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</si>
  <si>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</si>
  <si>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</si>
  <si>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</si>
  <si>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</si>
  <si>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</si>
  <si>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</si>
  <si>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</si>
  <si>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</si>
  <si>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</si>
  <si>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</si>
  <si>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</si>
  <si>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</si>
  <si>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</si>
  <si>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</si>
  <si>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</si>
  <si>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</si>
  <si>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</si>
  <si>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</si>
  <si>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</si>
  <si>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</si>
  <si>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</si>
  <si>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</si>
  <si>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</si>
  <si>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</si>
  <si>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</si>
  <si>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</si>
  <si>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</si>
  <si>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</si>
  <si>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</si>
  <si>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</si>
  <si>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</si>
  <si>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</si>
  <si>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</si>
  <si>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</si>
  <si>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</si>
  <si>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</si>
  <si>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</si>
  <si>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</si>
  <si>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</si>
  <si>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</si>
  <si>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</si>
  <si>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</si>
  <si>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</si>
  <si>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</si>
  <si>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</si>
  <si>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</si>
  <si>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</si>
  <si>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</si>
  <si>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</si>
  <si>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</si>
  <si>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</si>
  <si>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</si>
  <si>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</si>
  <si>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</si>
  <si>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</si>
  <si>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</si>
  <si>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</si>
  <si>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</si>
  <si>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</si>
  <si>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</si>
  <si>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</si>
  <si>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</si>
  <si>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</si>
  <si>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</si>
  <si>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</si>
  <si>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</si>
  <si>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</si>
  <si>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</si>
  <si>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</si>
  <si>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</si>
  <si>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</si>
  <si>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</si>
  <si>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</si>
  <si>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</si>
  <si>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</si>
  <si>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</si>
  <si>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</si>
  <si>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</si>
  <si>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</si>
  <si>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</si>
  <si>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</si>
  <si>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</si>
  <si>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</si>
  <si>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</si>
  <si>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</si>
  <si>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</si>
  <si>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</si>
  <si>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</si>
  <si>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</si>
  <si>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</si>
  <si>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</si>
  <si>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</si>
  <si>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</si>
  <si>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</si>
  <si>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</si>
  <si>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</si>
  <si>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</si>
  <si>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</si>
  <si>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</si>
  <si>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</si>
  <si>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</si>
  <si>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</si>
  <si>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</si>
  <si>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</si>
  <si>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</si>
  <si>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</si>
  <si>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</si>
  <si>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</si>
  <si>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</si>
  <si>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</si>
  <si>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</si>
  <si>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</si>
  <si>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</si>
  <si>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</si>
  <si>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</si>
  <si>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</si>
  <si>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</si>
  <si>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</si>
  <si>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</si>
  <si>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</si>
  <si>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</si>
  <si>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</si>
  <si>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</si>
  <si>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</si>
  <si>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</si>
  <si>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</si>
  <si>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</si>
  <si>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</si>
  <si>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</si>
  <si>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</si>
  <si>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</si>
  <si>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</si>
  <si>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</si>
  <si>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</si>
  <si>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</si>
  <si>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</si>
  <si>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</si>
  <si>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</si>
  <si>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</si>
  <si>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</si>
  <si>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</si>
  <si>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</si>
  <si>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</si>
  <si>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</si>
  <si>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</si>
  <si>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</si>
  <si>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</si>
  <si>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</si>
  <si>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</si>
  <si>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</si>
  <si>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</si>
  <si>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</si>
  <si>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</si>
  <si>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</si>
  <si>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</si>
  <si>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</si>
  <si>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</si>
  <si>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</si>
  <si>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</si>
  <si>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</si>
  <si>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</si>
  <si>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</si>
  <si>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</si>
  <si>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</si>
  <si>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</si>
  <si>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</si>
  <si>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</si>
  <si>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</si>
  <si>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</si>
  <si>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</si>
  <si>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</si>
  <si>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</si>
  <si>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</si>
  <si>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</si>
  <si>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</si>
  <si>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</si>
  <si>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</si>
  <si>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</si>
  <si>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</si>
  <si>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</si>
  <si>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</si>
  <si>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</si>
  <si>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</si>
  <si>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</si>
  <si>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</si>
  <si>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</si>
  <si>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</si>
  <si>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</si>
  <si>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</si>
  <si>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</si>
  <si>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</si>
  <si>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</si>
  <si>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</si>
  <si>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</si>
  <si>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</si>
  <si>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</si>
  <si>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</si>
  <si>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</si>
  <si>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</si>
  <si>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</si>
  <si>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</si>
  <si>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</si>
  <si>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</si>
  <si>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</si>
  <si>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</si>
  <si>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</si>
  <si>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</si>
  <si>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</si>
  <si>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</si>
  <si>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</si>
  <si>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</si>
  <si>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</si>
  <si>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</si>
  <si>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</si>
  <si>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</si>
  <si>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</si>
  <si>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</si>
  <si>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</si>
  <si>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</si>
  <si>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</si>
  <si>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</si>
  <si>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</si>
  <si>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</si>
  <si>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</si>
  <si>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</si>
  <si>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</si>
  <si>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</si>
  <si>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</si>
  <si>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</si>
  <si>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</si>
  <si>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</si>
  <si>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</si>
  <si>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</si>
  <si>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</si>
  <si>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</si>
  <si>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</si>
  <si>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</si>
  <si>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</si>
  <si>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</si>
  <si>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</si>
  <si>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</si>
  <si>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</si>
  <si>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</si>
  <si>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</si>
  <si>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</si>
  <si>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</si>
  <si>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</si>
  <si>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</si>
  <si>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</si>
  <si>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</si>
  <si>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</si>
  <si>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</si>
  <si>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</si>
  <si>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</si>
  <si>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</si>
  <si>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</si>
  <si>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</si>
  <si>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</si>
  <si>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</si>
  <si>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</si>
  <si>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</si>
  <si>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</si>
  <si>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</si>
  <si>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</si>
  <si>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</si>
  <si>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</si>
  <si>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</si>
  <si>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</si>
  <si>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</si>
  <si>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</si>
  <si>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</si>
  <si>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</si>
  <si>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</si>
  <si>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</si>
  <si>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</si>
  <si>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</si>
  <si>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</si>
  <si>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</si>
  <si>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</si>
  <si>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</si>
  <si>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</si>
  <si>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</si>
  <si>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</si>
  <si>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</si>
  <si>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</si>
  <si>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</si>
  <si>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</si>
  <si>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</si>
  <si>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</si>
  <si>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</si>
  <si>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</si>
  <si>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</si>
  <si>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</si>
  <si>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</si>
  <si>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</si>
  <si>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</si>
  <si>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</si>
  <si>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</si>
  <si>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</si>
  <si>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</si>
  <si>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</si>
  <si>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</si>
  <si>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</si>
  <si>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</si>
  <si>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</si>
  <si>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</si>
  <si>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</si>
  <si>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</si>
  <si>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</si>
  <si>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</si>
  <si>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</si>
  <si>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</si>
  <si>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</si>
  <si>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</si>
  <si>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</si>
  <si>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</si>
  <si>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</si>
  <si>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</si>
  <si>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</si>
  <si>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</si>
  <si>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</si>
  <si>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</si>
  <si>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</si>
  <si>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</si>
  <si>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</si>
  <si>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</si>
  <si>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</si>
  <si>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</si>
  <si>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</si>
  <si>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</si>
  <si>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</si>
  <si>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</si>
  <si>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</si>
  <si>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</si>
  <si>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</si>
  <si>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</si>
  <si>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</si>
  <si>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</si>
  <si>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</si>
  <si>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</si>
  <si>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</si>
  <si>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</si>
  <si>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</si>
  <si>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</si>
  <si>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</si>
  <si>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</si>
  <si>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</si>
  <si>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</si>
  <si>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</si>
  <si>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</si>
  <si>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</si>
  <si>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</si>
  <si>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</si>
  <si>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</si>
  <si>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</si>
  <si>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</si>
  <si>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</si>
  <si>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</si>
  <si>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</si>
  <si>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</si>
  <si>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</si>
  <si>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</si>
  <si>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</si>
  <si>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</si>
  <si>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</si>
  <si>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</si>
  <si>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</si>
  <si>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</si>
  <si>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</si>
  <si>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</si>
  <si>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</si>
  <si>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</si>
  <si>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</si>
  <si>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</si>
  <si>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</si>
  <si>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</si>
  <si>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</si>
  <si>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</si>
  <si>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</si>
  <si>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</si>
  <si>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</si>
  <si>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</si>
  <si>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</si>
  <si>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</si>
  <si>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</si>
  <si>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</si>
  <si>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</si>
  <si>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</si>
  <si>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</si>
  <si>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</si>
  <si>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</si>
  <si>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</si>
  <si>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</si>
  <si>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</si>
  <si>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</si>
  <si>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</si>
  <si>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</si>
  <si>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</si>
  <si>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</si>
  <si>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</si>
  <si>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</si>
  <si>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</si>
  <si>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</si>
  <si>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</si>
  <si>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</si>
  <si>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</si>
  <si>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</si>
  <si>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</si>
  <si>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</si>
  <si>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</si>
  <si>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</si>
  <si>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</si>
  <si>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</si>
  <si>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</si>
  <si>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</si>
  <si>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</si>
  <si>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</si>
  <si>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</si>
  <si>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</si>
  <si>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</si>
  <si>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</si>
  <si>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</si>
  <si>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</si>
  <si>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</si>
  <si>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</si>
  <si>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</si>
  <si>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</si>
  <si>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</si>
  <si>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</si>
  <si>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</si>
  <si>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</si>
  <si>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</si>
  <si>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</si>
  <si>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</si>
  <si>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</si>
  <si>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</si>
  <si>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</si>
  <si>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</si>
  <si>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</si>
  <si>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</si>
  <si>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</si>
  <si>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</si>
  <si>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</si>
  <si>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</si>
  <si>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</si>
  <si>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</si>
  <si>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</si>
  <si>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</si>
  <si>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</si>
  <si>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</si>
  <si>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</si>
  <si>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</si>
  <si>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</si>
  <si>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</si>
  <si>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</si>
  <si>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</si>
  <si>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</si>
  <si>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</si>
  <si>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</si>
  <si>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</si>
  <si>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</si>
  <si>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</si>
  <si>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</si>
  <si>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</si>
  <si>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</si>
  <si>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</si>
  <si>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</si>
  <si>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</si>
  <si>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</si>
  <si>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</si>
  <si>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</si>
  <si>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</si>
  <si>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</si>
  <si>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</si>
  <si>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</si>
  <si>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</si>
  <si>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</si>
  <si>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</si>
  <si>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</si>
  <si>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</si>
  <si>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</si>
  <si>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</si>
  <si>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</si>
  <si>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</si>
  <si>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</si>
  <si>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</si>
  <si>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</si>
  <si>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</si>
  <si>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</si>
  <si>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</si>
  <si>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</si>
  <si>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</si>
  <si>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</si>
  <si>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</si>
  <si>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</si>
  <si>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</si>
  <si>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</si>
  <si>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</si>
  <si>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</si>
  <si>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</si>
  <si>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</si>
  <si>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</si>
  <si>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</si>
  <si>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</si>
  <si>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</si>
  <si>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</si>
  <si>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</si>
  <si>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</si>
  <si>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</si>
  <si>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</si>
  <si>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</si>
  <si>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</si>
  <si>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</si>
  <si>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</si>
  <si>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</si>
  <si>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</si>
  <si>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</si>
  <si>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</si>
  <si>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</si>
  <si>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</si>
  <si>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</si>
  <si>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</si>
  <si>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</si>
  <si>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</si>
  <si>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</si>
  <si>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</si>
  <si>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</si>
  <si>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</si>
  <si>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</si>
  <si>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</si>
  <si>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</si>
  <si>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</si>
  <si>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</si>
  <si>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</si>
  <si>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</si>
  <si>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</si>
  <si>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</si>
  <si>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</si>
  <si>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</si>
  <si>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</si>
  <si>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</si>
  <si>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</si>
  <si>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</si>
  <si>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</si>
  <si>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</si>
  <si>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</si>
  <si>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</si>
  <si>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</si>
  <si>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</si>
  <si>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</si>
  <si>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</si>
  <si>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</si>
  <si>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</si>
  <si>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</si>
  <si>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</si>
  <si>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</si>
  <si>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</si>
  <si>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</si>
  <si>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</si>
  <si>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</si>
  <si>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</si>
  <si>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</si>
  <si>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</si>
  <si>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</si>
  <si>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</si>
  <si>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</si>
  <si>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</si>
  <si>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</si>
  <si>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</si>
  <si>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</si>
  <si>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</si>
  <si>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</si>
  <si>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</si>
  <si>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</si>
  <si>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</si>
  <si>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</si>
  <si>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</si>
  <si>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</si>
  <si>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</si>
  <si>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</si>
  <si>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</si>
  <si>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</si>
  <si>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</si>
  <si>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</si>
  <si>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</si>
  <si>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</si>
  <si>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</si>
  <si>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</si>
  <si>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</si>
  <si>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</si>
  <si>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</si>
  <si>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</si>
  <si>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</si>
  <si>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</si>
  <si>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</si>
  <si>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</si>
  <si>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</si>
  <si>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</si>
  <si>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</si>
  <si>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</si>
  <si>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</si>
  <si>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</si>
  <si>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</si>
  <si>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</si>
  <si>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</si>
  <si>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</si>
  <si>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</si>
  <si>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</si>
  <si>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</si>
  <si>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</si>
  <si>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</si>
  <si>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</si>
  <si>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</si>
  <si>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</si>
  <si>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</si>
  <si>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</si>
  <si>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</si>
  <si>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</si>
  <si>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</si>
  <si>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</si>
  <si>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</si>
  <si>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</si>
  <si>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</si>
  <si>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</si>
  <si>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</si>
  <si>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</si>
  <si>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</si>
  <si>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</si>
  <si>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</si>
  <si>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</si>
  <si>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</si>
  <si>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</si>
  <si>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</si>
  <si>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</si>
  <si>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</si>
  <si>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</si>
  <si>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</si>
  <si>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</si>
  <si>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</si>
  <si>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</si>
  <si>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</si>
  <si>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</si>
  <si>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</si>
  <si>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</si>
  <si>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</si>
  <si>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</si>
  <si>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</si>
  <si>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</si>
  <si>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</si>
  <si>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</si>
  <si>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</si>
  <si>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</si>
  <si>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</si>
  <si>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</si>
  <si>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</si>
  <si>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</si>
  <si>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</si>
  <si>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</si>
  <si>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</si>
  <si>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</si>
  <si>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</si>
  <si>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</si>
  <si>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</si>
  <si>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</si>
  <si>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</si>
  <si>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</si>
  <si>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</si>
  <si>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</si>
  <si>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</si>
  <si>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</si>
  <si>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</si>
  <si>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</si>
  <si>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</si>
  <si>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</si>
  <si>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</si>
  <si>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</si>
  <si>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</si>
  <si>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</si>
  <si>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</si>
  <si>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</si>
  <si>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</si>
  <si>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</si>
  <si>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</si>
  <si>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</si>
  <si>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</si>
  <si>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</si>
  <si>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</si>
  <si>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</si>
  <si>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</si>
  <si>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</si>
  <si>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</si>
  <si>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</si>
  <si>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</si>
  <si>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</si>
  <si>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</si>
  <si>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</si>
  <si>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</si>
  <si>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</si>
  <si>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</si>
  <si>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</si>
  <si>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</si>
  <si>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</si>
  <si>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</si>
  <si>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</si>
  <si>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</si>
  <si>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</si>
  <si>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</si>
  <si>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</si>
  <si>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</si>
  <si>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</si>
  <si>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</si>
  <si>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</si>
  <si>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</si>
  <si>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</si>
  <si>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</si>
  <si>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</si>
  <si>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</si>
  <si>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</si>
  <si>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</si>
  <si>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</si>
  <si>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</si>
  <si>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</si>
  <si>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</si>
  <si>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</si>
  <si>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</si>
  <si>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</si>
  <si>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</si>
  <si>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</si>
  <si>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</si>
  <si>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</si>
  <si>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</si>
  <si>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</si>
  <si>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</si>
  <si>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</si>
  <si>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</si>
  <si>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</si>
  <si>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</si>
  <si>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</si>
  <si>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</si>
  <si>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</si>
  <si>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</si>
  <si>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</si>
  <si>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</si>
  <si>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</si>
  <si>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</si>
  <si>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</si>
  <si>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</si>
  <si>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</si>
  <si>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</si>
  <si>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</si>
  <si>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</si>
  <si>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</si>
  <si>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</si>
  <si>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</si>
  <si>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</si>
  <si>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</si>
  <si>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</si>
  <si>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</si>
  <si>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</si>
  <si>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</si>
  <si>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</si>
  <si>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</si>
  <si>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</si>
  <si>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</si>
  <si>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</si>
  <si>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</si>
  <si>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</si>
  <si>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</si>
  <si>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</si>
  <si>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</si>
  <si>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</si>
  <si>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</si>
  <si>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</si>
  <si>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</si>
  <si>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</si>
  <si>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</si>
  <si>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</si>
  <si>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</si>
  <si>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</si>
  <si>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</si>
  <si>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</si>
  <si>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</si>
  <si>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</si>
  <si>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</si>
  <si>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</si>
  <si>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</si>
  <si>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</si>
  <si>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</si>
  <si>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</si>
  <si>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</si>
  <si>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</si>
  <si>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</si>
  <si>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</si>
  <si>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</si>
  <si>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</si>
  <si>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</si>
  <si>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</si>
  <si>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</si>
  <si>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</si>
  <si>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</si>
  <si>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</si>
  <si>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</si>
  <si>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</si>
  <si>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</si>
  <si>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</si>
  <si>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</si>
  <si>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</si>
  <si>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</si>
  <si>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</si>
  <si>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</si>
  <si>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</si>
  <si>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</si>
  <si>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</si>
  <si>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</si>
  <si>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</si>
  <si>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</si>
  <si>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</si>
  <si>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</si>
  <si>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</si>
  <si>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</si>
  <si>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</si>
  <si>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</si>
  <si>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</si>
  <si>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</si>
  <si>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</si>
  <si>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</si>
  <si>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</si>
  <si>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</si>
  <si>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</si>
  <si>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</si>
  <si>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</si>
  <si>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</si>
  <si>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</si>
  <si>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</si>
  <si>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</si>
  <si>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</si>
  <si>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</si>
  <si>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</si>
  <si>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</si>
  <si>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</si>
  <si>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</si>
  <si>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</si>
  <si>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</si>
  <si>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</si>
  <si>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</si>
  <si>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</si>
  <si>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</si>
  <si>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</si>
  <si>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</si>
  <si>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</si>
  <si>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</si>
  <si>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</si>
  <si>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</si>
  <si>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</si>
  <si>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</si>
  <si>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</si>
  <si>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</si>
  <si>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</si>
  <si>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</si>
  <si>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</si>
  <si>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</si>
  <si>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</si>
  <si>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</si>
  <si>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</si>
  <si>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</si>
  <si>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</si>
  <si>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</si>
  <si>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</si>
  <si>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</si>
  <si>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</si>
  <si>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</si>
  <si>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</si>
  <si>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</si>
  <si>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</si>
  <si>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</si>
  <si>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</si>
  <si>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</si>
  <si>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</si>
  <si>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</si>
  <si>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</si>
  <si>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</si>
  <si>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</si>
  <si>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</si>
  <si>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</si>
  <si>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</si>
  <si>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</si>
  <si>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</si>
  <si>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</si>
  <si>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</si>
  <si>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</si>
  <si>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</si>
  <si>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</si>
  <si>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</si>
  <si>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</si>
  <si>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</si>
  <si>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</si>
  <si>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</si>
  <si>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</si>
  <si>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</si>
  <si>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</si>
  <si>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</si>
  <si>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</si>
  <si>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</si>
  <si>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</si>
  <si>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</si>
  <si>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</si>
  <si>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</si>
  <si>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</si>
  <si>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</si>
  <si>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</si>
  <si>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</si>
  <si>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</si>
  <si>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</si>
  <si>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</si>
  <si>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</si>
  <si>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</si>
  <si>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</si>
  <si>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</si>
  <si>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</si>
  <si>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</si>
  <si>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</si>
  <si>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</si>
  <si>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</si>
  <si>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</si>
  <si>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</si>
  <si>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</si>
  <si>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</si>
  <si>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</si>
  <si>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</si>
  <si>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</si>
  <si>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</si>
  <si>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</si>
  <si>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</si>
  <si>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</si>
  <si>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</si>
  <si>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</si>
  <si>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</si>
  <si>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</si>
  <si>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</si>
  <si>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</si>
  <si>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</si>
  <si>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</si>
  <si>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</si>
  <si>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</si>
  <si>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</si>
  <si>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</si>
  <si>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</si>
  <si>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</si>
  <si>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</si>
  <si>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</si>
  <si>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</si>
  <si>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</si>
  <si>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</si>
  <si>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</si>
  <si>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</si>
  <si>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</si>
  <si>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</si>
  <si>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</si>
  <si>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</si>
  <si>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</si>
  <si>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</si>
  <si>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</si>
  <si>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</si>
  <si>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</si>
  <si>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</si>
  <si>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</si>
  <si>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</si>
  <si>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</si>
  <si>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</si>
  <si>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</si>
  <si>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</si>
  <si>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</si>
  <si>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</si>
  <si>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</si>
  <si>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</si>
  <si>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</si>
  <si>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</si>
  <si>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</si>
  <si>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</si>
  <si>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</si>
  <si>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</si>
  <si>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</si>
  <si>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</si>
  <si>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</si>
  <si>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</si>
  <si>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</si>
  <si>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</si>
  <si>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</si>
  <si>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</si>
  <si>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</si>
  <si>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</si>
  <si>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</si>
  <si>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</si>
  <si>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</si>
  <si>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</si>
  <si>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</si>
  <si>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</si>
  <si>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</si>
  <si>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</si>
  <si>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</si>
  <si>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</si>
  <si>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</si>
  <si>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</si>
  <si>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</si>
  <si>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</si>
  <si>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</si>
  <si>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</si>
  <si>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</si>
  <si>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</si>
  <si>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</si>
  <si>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</si>
  <si>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</si>
  <si>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</si>
  <si>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</si>
  <si>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</si>
  <si>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</si>
  <si>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</si>
  <si>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</si>
  <si>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</si>
  <si>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</si>
  <si>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</si>
  <si>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</si>
  <si>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</si>
  <si>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</si>
  <si>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</si>
  <si>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</si>
  <si>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</si>
  <si>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</si>
  <si>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</si>
  <si>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</si>
  <si>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</si>
  <si>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</si>
  <si>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</si>
  <si>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</si>
  <si>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</si>
  <si>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</si>
  <si>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</si>
  <si>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</si>
  <si>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</si>
  <si>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</si>
  <si>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</si>
  <si>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</si>
  <si>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</si>
  <si>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</si>
  <si>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</si>
  <si>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</si>
  <si>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</si>
  <si>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</si>
  <si>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</si>
  <si>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</si>
  <si>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</si>
  <si>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</si>
  <si>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</si>
  <si>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</si>
  <si>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</si>
  <si>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</si>
  <si>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</si>
  <si>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</si>
  <si>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</si>
  <si>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</si>
  <si>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</si>
  <si>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</si>
  <si>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</si>
  <si>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</si>
  <si>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</si>
  <si>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</si>
  <si>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</si>
  <si>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</si>
  <si>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</si>
  <si>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</si>
  <si>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</si>
  <si>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</si>
  <si>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</si>
  <si>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</si>
  <si>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</si>
  <si>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</si>
  <si>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</si>
  <si>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</si>
  <si>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</si>
  <si>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</si>
  <si>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</si>
  <si>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</si>
  <si>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</si>
  <si>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</si>
  <si>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</si>
  <si>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</si>
  <si>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</si>
  <si>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</si>
  <si>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</si>
  <si>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</si>
  <si>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</si>
  <si>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</si>
  <si>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</si>
  <si>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</si>
  <si>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</si>
  <si>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</si>
  <si>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</si>
  <si>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</si>
  <si>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</si>
  <si>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</si>
  <si>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</si>
  <si>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</si>
  <si>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</si>
  <si>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</si>
  <si>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</si>
  <si>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</si>
  <si>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</si>
  <si>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</si>
  <si>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</si>
  <si>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</si>
  <si>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</si>
  <si>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</si>
  <si>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</si>
  <si>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</si>
  <si>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</si>
  <si>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</si>
  <si>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</si>
  <si>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</si>
  <si>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</si>
  <si>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</si>
  <si>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</si>
  <si>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</si>
  <si>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</si>
  <si>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</si>
  <si>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</si>
  <si>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</si>
  <si>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</si>
  <si>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</si>
  <si>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</si>
  <si>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</si>
  <si>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</si>
  <si>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</si>
  <si>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</si>
  <si>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</si>
  <si>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</si>
  <si>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</si>
  <si>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</si>
  <si>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</si>
  <si>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</si>
  <si>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</si>
  <si>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</si>
  <si>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</si>
  <si>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</si>
  <si>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</si>
  <si>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</si>
  <si>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</si>
  <si>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</si>
  <si>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</si>
  <si>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</si>
  <si>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</si>
  <si>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</si>
  <si>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</si>
  <si>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</si>
  <si>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</si>
  <si>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</si>
  <si>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</si>
  <si>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</si>
  <si>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</si>
  <si>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</si>
  <si>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</si>
  <si>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</si>
  <si>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</si>
  <si>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</si>
  <si>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</si>
  <si>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</si>
  <si>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</si>
  <si>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</si>
  <si>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</si>
  <si>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</si>
  <si>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</si>
  <si>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</si>
  <si>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</si>
  <si>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</si>
  <si>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</si>
  <si>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</si>
  <si>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</si>
  <si>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</si>
  <si>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</si>
  <si>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</si>
  <si>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</si>
  <si>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</si>
  <si>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</si>
  <si>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</si>
  <si>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</si>
  <si>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</si>
  <si>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</si>
  <si>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</si>
  <si>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</si>
  <si>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</si>
  <si>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</si>
  <si>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</si>
  <si>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</si>
  <si>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</si>
  <si>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</si>
  <si>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</si>
  <si>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</si>
  <si>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</si>
  <si>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</si>
  <si>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</si>
  <si>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</si>
  <si>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</si>
  <si>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</si>
  <si>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</si>
  <si>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</si>
  <si>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</si>
  <si>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</si>
  <si>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</si>
  <si>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</si>
  <si>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</si>
  <si>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</si>
  <si>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</si>
  <si>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</si>
  <si>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</si>
  <si>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</si>
  <si>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</si>
  <si>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</si>
  <si>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</si>
  <si>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</si>
  <si>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</si>
  <si>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</si>
  <si>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</si>
  <si>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</si>
  <si>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</si>
  <si>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</si>
  <si>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</si>
  <si>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</si>
  <si>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</si>
  <si>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</si>
  <si>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</si>
  <si>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</si>
  <si>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</si>
  <si>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</si>
  <si>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</si>
  <si>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</si>
  <si>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</si>
  <si>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</si>
  <si>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</si>
  <si>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</si>
  <si>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</si>
  <si>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</si>
  <si>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</si>
  <si>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</si>
  <si>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</si>
  <si>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</si>
  <si>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</si>
  <si>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</si>
  <si>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</si>
  <si>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</si>
  <si>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</si>
  <si>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</si>
  <si>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</si>
  <si>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</si>
  <si>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</si>
  <si>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</si>
  <si>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</si>
  <si>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</si>
  <si>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</si>
  <si>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</si>
  <si>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</si>
  <si>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</si>
  <si>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</si>
  <si>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</si>
  <si>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</si>
  <si>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</si>
  <si>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</si>
  <si>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</si>
  <si>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</si>
  <si>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</si>
  <si>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</si>
  <si>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</si>
  <si>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</si>
  <si>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</si>
  <si>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</si>
  <si>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</si>
  <si>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</si>
  <si>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</si>
  <si>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</si>
  <si>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</si>
  <si>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</si>
  <si>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</si>
  <si>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</si>
  <si>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</si>
  <si>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</si>
  <si>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</si>
  <si>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</si>
  <si>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</si>
  <si>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</si>
  <si>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</si>
  <si>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</si>
  <si>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</si>
  <si>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</si>
  <si>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</si>
  <si>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</si>
  <si>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</si>
  <si>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</si>
  <si>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</si>
  <si>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</si>
  <si>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</si>
  <si>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</si>
  <si>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</si>
  <si>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</si>
  <si>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</si>
  <si>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</si>
  <si>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</si>
  <si>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</si>
  <si>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</si>
  <si>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</si>
  <si>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</si>
  <si>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</si>
  <si>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</si>
  <si>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</si>
  <si>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</si>
  <si>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</si>
  <si>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</si>
  <si>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</si>
  <si>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</si>
  <si>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</si>
  <si>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</si>
  <si>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</si>
  <si>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</si>
  <si>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</si>
  <si>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</si>
  <si>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</si>
  <si>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</si>
  <si>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</si>
  <si>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</si>
  <si>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</si>
  <si>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</si>
  <si>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</si>
  <si>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</si>
  <si>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</si>
  <si>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</si>
  <si>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</si>
  <si>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</si>
  <si>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</si>
  <si>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</si>
  <si>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</si>
  <si>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</si>
  <si>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</si>
  <si>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</si>
  <si>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</si>
  <si>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</si>
  <si>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</si>
  <si>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</si>
  <si>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</si>
  <si>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</si>
  <si>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</si>
  <si>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</si>
  <si>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</si>
  <si>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</si>
  <si>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</si>
  <si>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</si>
  <si>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</si>
  <si>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</si>
  <si>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</si>
  <si>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</si>
  <si>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</si>
  <si>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</si>
  <si>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</si>
  <si>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</si>
  <si>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</si>
  <si>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</si>
  <si>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</si>
  <si>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</si>
  <si>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</si>
  <si>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</si>
  <si>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</si>
  <si>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</si>
  <si>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</si>
  <si>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</si>
  <si>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</si>
  <si>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</si>
  <si>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</si>
  <si>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</si>
  <si>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</si>
  <si>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</si>
  <si>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</si>
  <si>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</si>
  <si>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</si>
  <si>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</si>
  <si>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</si>
  <si>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</si>
  <si>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</si>
  <si>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</si>
  <si>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</si>
  <si>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</si>
  <si>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</si>
  <si>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</si>
  <si>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</si>
  <si>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</si>
  <si>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</si>
  <si>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</si>
  <si>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</si>
  <si>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</si>
  <si>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</si>
  <si>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</si>
  <si>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</si>
  <si>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</si>
  <si>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</si>
  <si>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</si>
  <si>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</si>
  <si>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</si>
  <si>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</si>
  <si>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</si>
  <si>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</si>
  <si>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</si>
  <si>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</si>
  <si>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</si>
  <si>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</si>
  <si>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</si>
  <si>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</si>
  <si>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</si>
  <si>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</si>
  <si>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</si>
  <si>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</si>
  <si>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</si>
  <si>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</si>
  <si>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</si>
  <si>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</si>
  <si>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</si>
  <si>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</si>
  <si>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</si>
  <si>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</si>
  <si>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</si>
  <si>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</si>
  <si>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</si>
  <si>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</si>
  <si>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</si>
  <si>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</si>
  <si>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</si>
  <si>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</si>
  <si>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</si>
  <si>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</si>
  <si>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</si>
  <si>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</si>
  <si>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</si>
  <si>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</si>
  <si>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</si>
  <si>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</si>
  <si>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</si>
  <si>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</si>
  <si>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</si>
  <si>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</si>
  <si>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</si>
  <si>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</si>
  <si>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</si>
  <si>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</si>
  <si>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</si>
  <si>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</si>
  <si>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</si>
  <si>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</si>
  <si>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</si>
  <si>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</si>
  <si>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</si>
  <si>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</si>
  <si>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</si>
  <si>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</si>
  <si>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</si>
  <si>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</si>
  <si>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</si>
  <si>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</si>
  <si>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</si>
  <si>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</si>
  <si>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</si>
  <si>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</si>
  <si>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</si>
  <si>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</si>
  <si>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</si>
  <si>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</si>
  <si>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</si>
  <si>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</si>
  <si>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</si>
  <si>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</si>
  <si>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</si>
  <si>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</si>
  <si>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</si>
  <si>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</si>
  <si>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</si>
  <si>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</si>
  <si>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</si>
  <si>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</si>
  <si>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</si>
  <si>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</si>
  <si>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</si>
  <si>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</si>
  <si>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</si>
  <si>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</si>
  <si>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</si>
  <si>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</si>
  <si>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</si>
  <si>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</si>
  <si>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</si>
  <si>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</si>
  <si>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</si>
  <si>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</si>
  <si>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</si>
  <si>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</si>
  <si>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</si>
  <si>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</si>
  <si>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</si>
  <si>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</si>
  <si>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</si>
  <si>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</si>
  <si>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</si>
  <si>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</si>
  <si>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</si>
  <si>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</si>
  <si>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</si>
  <si>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</si>
  <si>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</si>
  <si>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</si>
  <si>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</si>
  <si>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</si>
  <si>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</si>
  <si>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</si>
  <si>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</si>
  <si>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</si>
  <si>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</si>
  <si>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</si>
  <si>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</si>
  <si>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</si>
  <si>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</si>
  <si>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</si>
  <si>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</si>
  <si>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</si>
  <si>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</si>
  <si>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</si>
  <si>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</si>
  <si>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</si>
  <si>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</si>
  <si>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</si>
  <si>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</si>
  <si>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</si>
  <si>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</si>
  <si>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</si>
  <si>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</si>
  <si>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</si>
  <si>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</si>
  <si>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</si>
  <si>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</si>
  <si>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</si>
  <si>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</si>
  <si>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</si>
  <si>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</si>
  <si>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</si>
  <si>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</si>
  <si>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</si>
  <si>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</si>
  <si>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</si>
  <si>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</si>
  <si>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</si>
  <si>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</si>
  <si>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</si>
  <si>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</si>
  <si>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</si>
  <si>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</si>
  <si>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</si>
  <si>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</si>
  <si>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</si>
  <si>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</si>
  <si>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</si>
  <si>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</si>
  <si>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</si>
  <si>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</si>
  <si>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</si>
  <si>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</si>
  <si>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</si>
  <si>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</si>
  <si>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</si>
  <si>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</si>
  <si>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</si>
  <si>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</si>
  <si>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</si>
  <si>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</si>
  <si>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</si>
  <si>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</si>
  <si>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</si>
  <si>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</si>
  <si>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</si>
  <si>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</si>
  <si>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</si>
  <si>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</si>
  <si>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</si>
  <si>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</si>
  <si>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</si>
  <si>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</si>
  <si>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</si>
  <si>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</si>
  <si>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</si>
  <si>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</si>
  <si>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</si>
  <si>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</si>
  <si>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</si>
  <si>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</si>
  <si>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</si>
  <si>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</si>
  <si>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</si>
  <si>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</si>
  <si>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</si>
  <si>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</si>
  <si>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</si>
  <si>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</si>
  <si>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</si>
  <si>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</si>
  <si>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</si>
  <si>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</si>
  <si>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</si>
  <si>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</si>
  <si>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</si>
  <si>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</si>
  <si>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</si>
  <si>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</si>
  <si>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</si>
  <si>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</si>
  <si>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</si>
  <si>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</si>
  <si>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</si>
  <si>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</si>
  <si>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</si>
  <si>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</si>
  <si>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</si>
  <si>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</si>
  <si>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</si>
  <si>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</si>
  <si>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</si>
  <si>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</si>
  <si>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</si>
  <si>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</si>
  <si>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</si>
  <si>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</si>
  <si>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</si>
  <si>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</si>
  <si>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</si>
  <si>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</si>
  <si>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</si>
  <si>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</si>
  <si>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</si>
  <si>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</si>
  <si>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</si>
  <si>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</si>
  <si>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</si>
  <si>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</si>
  <si>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</si>
  <si>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</si>
  <si>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</si>
  <si>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</si>
  <si>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</si>
  <si>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</si>
  <si>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</si>
  <si>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</si>
  <si>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</si>
  <si>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</si>
  <si>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</si>
  <si>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</si>
  <si>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</si>
  <si>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</si>
  <si>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</si>
  <si>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</si>
  <si>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</si>
  <si>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</si>
  <si>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</si>
  <si>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</si>
  <si>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</si>
  <si>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</si>
  <si>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</si>
  <si>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</si>
  <si>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</si>
  <si>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</si>
  <si>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</si>
  <si>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</si>
  <si>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</si>
  <si>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</si>
  <si>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</si>
  <si>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</si>
  <si>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</si>
  <si>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</si>
  <si>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</si>
  <si>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</si>
  <si>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</si>
  <si>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</si>
  <si>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</si>
  <si>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</si>
  <si>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</si>
  <si>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</si>
  <si>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</si>
  <si>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</si>
  <si>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</si>
  <si>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</si>
  <si>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</si>
  <si>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</si>
  <si>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</si>
  <si>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</si>
  <si>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</si>
  <si>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</si>
  <si>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</si>
  <si>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</si>
  <si>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</si>
  <si>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</si>
  <si>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</si>
  <si>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</si>
  <si>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</si>
  <si>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</si>
  <si>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</si>
  <si>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</si>
  <si>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</si>
  <si>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</si>
  <si>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</si>
  <si>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</si>
  <si>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</si>
  <si>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</si>
  <si>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</si>
  <si>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</si>
  <si>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</si>
  <si>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</si>
  <si>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</si>
  <si>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</si>
  <si>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</si>
  <si>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</si>
  <si>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</si>
  <si>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</si>
  <si>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</si>
  <si>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</si>
  <si>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</si>
  <si>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</si>
  <si>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</si>
  <si>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</si>
  <si>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</si>
  <si>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</si>
  <si>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</si>
  <si>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</si>
  <si>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</si>
  <si>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</si>
  <si>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</si>
  <si>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</si>
  <si>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</si>
  <si>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</si>
  <si>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</si>
  <si>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</si>
  <si>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</si>
  <si>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</si>
  <si>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</si>
  <si>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</si>
  <si>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</si>
  <si>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</si>
  <si>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</si>
  <si>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</si>
  <si>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</si>
  <si>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</si>
  <si>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</si>
  <si>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</si>
  <si>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</si>
  <si>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</si>
  <si>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</si>
  <si>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</si>
  <si>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</si>
  <si>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</si>
  <si>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</si>
  <si>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</si>
  <si>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</si>
  <si>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</si>
  <si>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</si>
  <si>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</si>
  <si>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</si>
  <si>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</si>
  <si>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</si>
  <si>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</si>
  <si>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</si>
  <si>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</si>
  <si>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</si>
  <si>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</si>
  <si>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</si>
  <si>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</si>
  <si>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</si>
  <si>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</si>
  <si>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</si>
  <si>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</si>
  <si>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</si>
  <si>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</si>
  <si>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</si>
  <si>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</si>
  <si>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</si>
  <si>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</si>
  <si>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</si>
  <si>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</si>
  <si>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</si>
  <si>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</si>
  <si>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</si>
  <si>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</si>
  <si>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</si>
  <si>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</si>
  <si>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</si>
  <si>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</si>
  <si>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</si>
  <si>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</si>
  <si>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</si>
  <si>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</si>
  <si>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</si>
  <si>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</si>
  <si>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</si>
  <si>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</si>
  <si>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</si>
  <si>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</si>
  <si>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</si>
  <si>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</si>
  <si>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</si>
  <si>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</si>
  <si>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</si>
  <si>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</si>
  <si>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</si>
  <si>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</si>
  <si>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</si>
  <si>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</si>
  <si>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</si>
  <si>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</si>
  <si>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</si>
  <si>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</si>
  <si>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</si>
  <si>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</si>
  <si>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</si>
  <si>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</si>
  <si>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</si>
  <si>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</si>
  <si>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</si>
  <si>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</si>
  <si>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</si>
  <si>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</si>
  <si>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</si>
  <si>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</si>
  <si>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</si>
  <si>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</si>
  <si>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</si>
  <si>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</si>
  <si>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</si>
  <si>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</si>
  <si>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</si>
  <si>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</si>
  <si>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</si>
  <si>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</si>
  <si>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</si>
  <si>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</si>
  <si>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</si>
  <si>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</si>
  <si>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</si>
  <si>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</si>
  <si>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</si>
  <si>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</si>
  <si>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</si>
  <si>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</si>
  <si>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</si>
  <si>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</si>
  <si>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</si>
  <si>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</si>
  <si>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</si>
  <si>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</si>
  <si>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</si>
  <si>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</si>
  <si>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</si>
  <si>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</si>
  <si>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</si>
  <si>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</si>
  <si>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</si>
  <si>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</si>
  <si>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</si>
  <si>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</si>
  <si>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</si>
  <si>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</si>
  <si>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</si>
  <si>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</si>
  <si>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</si>
  <si>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</si>
  <si>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</si>
  <si>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</si>
  <si>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</si>
  <si>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</si>
  <si>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</si>
  <si>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</si>
  <si>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</si>
  <si>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</si>
  <si>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</si>
  <si>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</si>
  <si>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</si>
  <si>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</si>
  <si>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</si>
  <si>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</si>
  <si>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</si>
  <si>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</si>
  <si>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</si>
  <si>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</si>
  <si>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</si>
  <si>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</si>
  <si>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</si>
  <si>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</si>
  <si>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</si>
  <si>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</si>
  <si>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</si>
  <si>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</si>
  <si>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</si>
  <si>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</si>
  <si>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</si>
  <si>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</si>
  <si>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</si>
  <si>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</si>
  <si>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</si>
  <si>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</si>
  <si>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</si>
  <si>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</si>
  <si>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</si>
  <si>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</si>
  <si>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</si>
  <si>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</si>
  <si>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</si>
  <si>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</si>
  <si>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</si>
  <si>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</si>
  <si>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</si>
  <si>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</si>
  <si>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</si>
  <si>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</si>
  <si>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</si>
  <si>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</si>
  <si>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</si>
  <si>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</si>
  <si>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</si>
  <si>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</si>
  <si>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</si>
  <si>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</si>
  <si>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</si>
  <si>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</si>
  <si>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</si>
  <si>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</si>
  <si>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</si>
  <si>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</si>
  <si>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</si>
  <si>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</si>
  <si>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</si>
  <si>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</si>
  <si>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</si>
  <si>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</si>
  <si>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</si>
  <si>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</si>
  <si>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</si>
  <si>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</si>
  <si>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</si>
  <si>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</si>
  <si>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</si>
  <si>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</si>
  <si>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</si>
  <si>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</si>
  <si>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</si>
  <si>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</si>
  <si>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</si>
  <si>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</si>
  <si>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</si>
  <si>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</si>
  <si>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</si>
  <si>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</si>
  <si>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</si>
  <si>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</si>
  <si>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</si>
  <si>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</si>
  <si>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</si>
  <si>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</si>
  <si>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</si>
  <si>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</si>
  <si>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</si>
  <si>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</si>
  <si>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</si>
  <si>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</si>
  <si>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</si>
  <si>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</si>
  <si>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</si>
  <si>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</si>
  <si>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</si>
  <si>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</si>
  <si>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</si>
  <si>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</si>
  <si>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</si>
  <si>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</si>
  <si>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</si>
  <si>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</si>
  <si>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</si>
  <si>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</si>
  <si>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</si>
  <si>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</si>
  <si>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</si>
  <si>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</si>
  <si>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</si>
  <si>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</si>
  <si>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</si>
  <si>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</si>
  <si>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</si>
  <si>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</si>
  <si>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</si>
  <si>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</si>
  <si>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</si>
  <si>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</si>
  <si>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</si>
  <si>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</si>
  <si>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</si>
  <si>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</si>
  <si>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</si>
  <si>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</si>
  <si>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</si>
  <si>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</si>
  <si>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</si>
  <si>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</si>
  <si>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</si>
  <si>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</si>
  <si>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</si>
  <si>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</si>
  <si>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</si>
  <si>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</si>
  <si>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</si>
  <si>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</si>
  <si>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</si>
  <si>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</si>
  <si>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</si>
  <si>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</si>
  <si>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</si>
  <si>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</si>
  <si>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</si>
  <si>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</si>
  <si>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</si>
  <si>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</si>
  <si>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</si>
  <si>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</si>
  <si>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</si>
  <si>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</si>
  <si>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</si>
  <si>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</si>
  <si>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</si>
  <si>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</si>
  <si>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</si>
  <si>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</si>
  <si>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</si>
  <si>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</si>
  <si>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</si>
  <si>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</si>
  <si>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</si>
  <si>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</si>
  <si>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</si>
  <si>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</si>
  <si>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</si>
  <si>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</si>
  <si>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</si>
  <si>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</si>
  <si>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</si>
  <si>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</si>
  <si>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</si>
  <si>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</si>
  <si>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</si>
  <si>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</si>
  <si>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</si>
  <si>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</si>
  <si>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</si>
  <si>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</si>
  <si>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</si>
  <si>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</si>
  <si>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</si>
  <si>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</si>
  <si>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</si>
  <si>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</si>
  <si>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</si>
  <si>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</si>
  <si>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</si>
  <si>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</si>
  <si>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</si>
  <si>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</si>
  <si>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</si>
  <si>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</si>
  <si>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</si>
  <si>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</si>
  <si>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</si>
  <si>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</si>
  <si>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</si>
  <si>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</si>
  <si>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</si>
  <si>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</si>
  <si>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</si>
  <si>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</si>
  <si>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</si>
  <si>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</si>
  <si>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</si>
  <si>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</si>
  <si>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</si>
  <si>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</si>
  <si>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</si>
  <si>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</si>
  <si>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</si>
  <si>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</si>
  <si>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</si>
  <si>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</si>
  <si>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</si>
  <si>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</si>
  <si>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</si>
  <si>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</si>
  <si>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</si>
  <si>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</si>
  <si>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</si>
  <si>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</si>
  <si>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</si>
  <si>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</si>
  <si>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</si>
  <si>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</si>
  <si>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</si>
  <si>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</si>
  <si>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</si>
  <si>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</si>
  <si>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</si>
  <si>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</si>
  <si>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</si>
  <si>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</si>
  <si>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</si>
  <si>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</si>
  <si>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</si>
  <si>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</si>
  <si>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</si>
  <si>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</si>
  <si>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</si>
  <si>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</si>
  <si>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</si>
  <si>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</si>
  <si>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</si>
  <si>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</si>
  <si>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</si>
  <si>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</si>
  <si>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</si>
  <si>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</si>
  <si>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</si>
  <si>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</si>
  <si>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</si>
  <si>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</si>
  <si>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</si>
  <si>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</si>
  <si>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</si>
  <si>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</si>
  <si>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</si>
  <si>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</si>
  <si>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</si>
  <si>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</si>
  <si>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</si>
  <si>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</si>
  <si>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</si>
  <si>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</si>
  <si>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</si>
  <si>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</si>
  <si>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</si>
  <si>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</si>
  <si>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</si>
  <si>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</si>
  <si>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</si>
  <si>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</si>
  <si>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</si>
  <si>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</si>
  <si>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</si>
  <si>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</si>
  <si>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</si>
  <si>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</si>
  <si>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</si>
  <si>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</si>
  <si>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</si>
  <si>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</si>
  <si>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</si>
  <si>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</si>
  <si>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</si>
  <si>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</si>
  <si>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</si>
  <si>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</si>
  <si>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</si>
  <si>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</si>
  <si>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</si>
  <si>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</si>
  <si>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</si>
  <si>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</si>
  <si>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</si>
  <si>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</si>
  <si>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</si>
  <si>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</si>
  <si>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</si>
  <si>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</si>
  <si>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</si>
  <si>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</si>
  <si>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</si>
  <si>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</si>
  <si>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</si>
  <si>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</si>
  <si>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</si>
  <si>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</si>
  <si>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</si>
  <si>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</si>
  <si>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</si>
  <si>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</si>
  <si>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</si>
  <si>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</si>
  <si>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</si>
  <si>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</si>
  <si>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</si>
  <si>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</si>
  <si>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</si>
  <si>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</si>
  <si>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</si>
  <si>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</si>
  <si>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</si>
  <si>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</si>
  <si>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</si>
  <si>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</si>
  <si>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</si>
  <si>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</si>
  <si>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</si>
  <si>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</si>
  <si>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</si>
  <si>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</si>
  <si>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</si>
  <si>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</si>
  <si>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</si>
  <si>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</si>
  <si>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</si>
  <si>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</si>
  <si>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</si>
  <si>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</si>
  <si>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</si>
  <si>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</si>
  <si>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</si>
  <si>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</si>
  <si>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</si>
  <si>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</si>
  <si>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</si>
  <si>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</si>
  <si>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</si>
  <si>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</si>
  <si>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</si>
  <si>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</si>
  <si>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</si>
  <si>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</si>
  <si>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</si>
  <si>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</si>
  <si>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</si>
  <si>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</si>
  <si>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</si>
  <si>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</si>
  <si>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</si>
  <si>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</si>
  <si>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</si>
  <si>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</si>
  <si>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</si>
  <si>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</si>
  <si>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</si>
  <si>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</si>
  <si>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</si>
  <si>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</si>
  <si>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</si>
  <si>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</si>
  <si>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</si>
  <si>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</si>
  <si>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</si>
  <si>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</si>
  <si>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</si>
  <si>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</si>
  <si>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</si>
  <si>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</si>
  <si>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</si>
  <si>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</si>
  <si>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</si>
  <si>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</si>
  <si>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</si>
  <si>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</si>
  <si>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</si>
  <si>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</si>
  <si>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</si>
  <si>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</si>
  <si>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</si>
  <si>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</si>
  <si>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</si>
  <si>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</si>
  <si>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</si>
  <si>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</si>
  <si>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</si>
  <si>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</si>
  <si>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</si>
  <si>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</si>
  <si>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</si>
  <si>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</si>
  <si>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</si>
  <si>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</si>
  <si>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</si>
  <si>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</si>
  <si>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</si>
  <si>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</si>
  <si>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</si>
  <si>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</si>
  <si>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</si>
  <si>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</si>
  <si>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</si>
  <si>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</si>
  <si>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</si>
  <si>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</si>
  <si>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</si>
  <si>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</si>
  <si>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</si>
  <si>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</si>
  <si>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</si>
  <si>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</si>
  <si>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</si>
  <si>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</si>
  <si>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</si>
  <si>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</si>
  <si>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</si>
  <si>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</si>
  <si>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</si>
  <si>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</si>
  <si>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</si>
  <si>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</si>
  <si>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</si>
  <si>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</si>
  <si>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</si>
  <si>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</si>
  <si>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</si>
  <si>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</si>
  <si>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</si>
  <si>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</si>
  <si>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</si>
  <si>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</si>
  <si>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</si>
  <si>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</si>
  <si>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</si>
  <si>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</si>
  <si>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</si>
  <si>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</si>
  <si>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</si>
  <si>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</si>
  <si>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</si>
  <si>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</si>
  <si>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</si>
  <si>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</si>
  <si>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</si>
  <si>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</si>
  <si>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</si>
  <si>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</si>
  <si>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</si>
  <si>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</si>
  <si>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</si>
  <si>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</si>
  <si>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</si>
  <si>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</si>
  <si>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</si>
  <si>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</si>
  <si>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</si>
  <si>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</si>
  <si>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</si>
  <si>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</si>
  <si>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</si>
  <si>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</si>
  <si>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</si>
  <si>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</si>
  <si>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</si>
  <si>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</si>
  <si>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</si>
  <si>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</si>
  <si>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</si>
  <si>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</si>
  <si>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</si>
  <si>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</si>
  <si>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</si>
  <si>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</si>
  <si>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</si>
  <si>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</si>
  <si>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</si>
  <si>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</si>
  <si>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</si>
  <si>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</si>
  <si>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</si>
  <si>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</si>
  <si>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</si>
  <si>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</si>
  <si>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</si>
  <si>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</si>
  <si>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</si>
  <si>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</si>
  <si>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</si>
  <si>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</si>
  <si>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</si>
  <si>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</si>
  <si>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</si>
  <si>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</si>
  <si>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</si>
  <si>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</si>
  <si>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</si>
  <si>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</si>
  <si>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</si>
  <si>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</si>
  <si>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</si>
  <si>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</si>
  <si>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</si>
  <si>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</si>
  <si>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</si>
  <si>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</si>
  <si>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</si>
  <si>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</si>
  <si>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</si>
  <si>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</si>
  <si>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</si>
  <si>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</si>
  <si>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</si>
  <si>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</si>
  <si>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</si>
  <si>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</si>
  <si>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</si>
  <si>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</si>
  <si>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</si>
  <si>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</si>
  <si>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</si>
  <si>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</si>
  <si>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</si>
  <si>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</si>
  <si>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</si>
  <si>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</si>
  <si>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</si>
  <si>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</si>
  <si>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</si>
  <si>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</si>
  <si>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</si>
  <si>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</si>
  <si>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</si>
  <si>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</si>
  <si>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</si>
  <si>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</si>
  <si>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</si>
  <si>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</si>
  <si>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</si>
  <si>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</si>
  <si>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</si>
  <si>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</si>
  <si>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</si>
  <si>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</si>
  <si>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</si>
  <si>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</si>
  <si>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</si>
  <si>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</si>
  <si>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</si>
  <si>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</si>
  <si>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</si>
  <si>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</si>
  <si>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</si>
  <si>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</si>
  <si>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</si>
  <si>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</si>
  <si>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</si>
  <si>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</si>
  <si>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</si>
  <si>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</si>
  <si>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</si>
  <si>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</si>
  <si>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</si>
  <si>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</si>
  <si>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</si>
  <si>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</si>
  <si>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</si>
  <si>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</si>
  <si>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</si>
  <si>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</si>
  <si>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</si>
  <si>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</si>
  <si>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</si>
  <si>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</si>
  <si>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</si>
  <si>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</si>
  <si>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</si>
  <si>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</si>
  <si>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</si>
  <si>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</si>
  <si>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</si>
  <si>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</si>
  <si>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</si>
  <si>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</si>
  <si>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</si>
  <si>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</si>
  <si>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</si>
  <si>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</si>
  <si>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</si>
  <si>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</si>
  <si>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</si>
  <si>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</si>
  <si>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</si>
  <si>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</si>
  <si>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</si>
  <si>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</si>
  <si>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</si>
  <si>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</si>
  <si>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</si>
  <si>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</si>
  <si>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</si>
  <si>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</si>
  <si>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</si>
  <si>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</si>
  <si>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</si>
  <si>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</si>
  <si>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</si>
  <si>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</si>
  <si>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</si>
  <si>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</si>
  <si>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</si>
  <si>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</si>
  <si>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</si>
  <si>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</si>
  <si>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</si>
  <si>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</si>
  <si>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</si>
  <si>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</si>
  <si>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</si>
  <si>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</si>
  <si>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</si>
  <si>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</si>
  <si>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</si>
  <si>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</si>
  <si>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</si>
  <si>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</si>
  <si>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</si>
  <si>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</si>
  <si>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</si>
  <si>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</si>
  <si>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</si>
  <si>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</si>
  <si>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</si>
  <si>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</si>
  <si>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</si>
  <si>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</si>
  <si>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</si>
  <si>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</si>
  <si>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</si>
  <si>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</si>
  <si>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</si>
  <si>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</si>
  <si>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</si>
  <si>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</si>
  <si>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</si>
  <si>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</si>
  <si>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</si>
  <si>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</si>
  <si>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</si>
  <si>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</si>
  <si>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</si>
  <si>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</si>
  <si>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</si>
  <si>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</si>
  <si>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</si>
  <si>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</si>
  <si>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</si>
  <si>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</si>
  <si>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</si>
  <si>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</si>
  <si>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</si>
  <si>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</si>
  <si>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</si>
  <si>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</si>
  <si>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</si>
  <si>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</si>
  <si>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</si>
  <si>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</si>
  <si>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</si>
  <si>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</si>
  <si>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</si>
  <si>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</si>
  <si>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</si>
  <si>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</si>
  <si>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</si>
  <si>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</si>
  <si>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</si>
  <si>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</si>
  <si>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</si>
  <si>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</si>
  <si>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</si>
  <si>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</si>
  <si>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</si>
  <si>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</si>
  <si>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</si>
  <si>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</si>
  <si>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</si>
  <si>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</si>
  <si>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</si>
  <si>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</si>
  <si>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</si>
  <si>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</si>
  <si>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</si>
  <si>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</si>
  <si>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</si>
  <si>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</si>
  <si>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</si>
  <si>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</si>
  <si>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</si>
  <si>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</si>
  <si>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</si>
  <si>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</si>
  <si>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</si>
  <si>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</si>
  <si>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</si>
  <si>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</si>
  <si>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</si>
  <si>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</si>
  <si>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</si>
  <si>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</si>
  <si>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</si>
  <si>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</si>
  <si>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</si>
  <si>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</si>
  <si>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</si>
  <si>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</si>
  <si>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</si>
  <si>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</si>
  <si>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</si>
  <si>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</si>
  <si>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</si>
  <si>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</si>
  <si>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</si>
  <si>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</si>
  <si>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</si>
  <si>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</si>
  <si>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</si>
  <si>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</si>
  <si>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</si>
  <si>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</si>
  <si>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</si>
  <si>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</si>
  <si>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</si>
  <si>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</si>
  <si>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</si>
  <si>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</si>
  <si>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</si>
  <si>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</si>
  <si>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</si>
  <si>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</si>
  <si>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</si>
  <si>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</si>
  <si>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</si>
  <si>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</si>
  <si>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</si>
  <si>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</si>
  <si>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</si>
  <si>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</si>
  <si>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</si>
  <si>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</si>
  <si>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</si>
  <si>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</si>
  <si>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</si>
  <si>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</si>
  <si>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</si>
  <si>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</si>
  <si>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</si>
  <si>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</si>
  <si>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</si>
  <si>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</si>
  <si>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</si>
  <si>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</si>
  <si>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</si>
  <si>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</si>
  <si>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</si>
  <si>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</si>
  <si>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</si>
  <si>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</si>
  <si>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</si>
  <si>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</si>
  <si>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</si>
  <si>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</si>
  <si>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</si>
  <si>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</si>
  <si>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</si>
  <si>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</si>
  <si>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</si>
  <si>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</si>
  <si>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</si>
  <si>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</si>
  <si>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</si>
  <si>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</si>
  <si>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</si>
  <si>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</si>
  <si>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</si>
  <si>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</si>
  <si>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</si>
  <si>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</si>
  <si>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</si>
  <si>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</si>
  <si>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</si>
  <si>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</si>
  <si>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</si>
  <si>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</si>
  <si>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</si>
  <si>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</si>
  <si>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</si>
  <si>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</si>
  <si>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</si>
  <si>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</si>
  <si>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</si>
  <si>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</si>
  <si>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</si>
  <si>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</si>
  <si>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</si>
  <si>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</si>
  <si>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</si>
  <si>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</si>
  <si>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</si>
  <si>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</si>
  <si>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</si>
  <si>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</si>
  <si>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</si>
  <si>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</si>
  <si>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</si>
  <si>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</si>
  <si>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</si>
  <si>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</si>
  <si>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</si>
  <si>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</si>
  <si>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</si>
  <si>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</si>
  <si>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</si>
  <si>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</si>
  <si>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</si>
  <si>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</si>
  <si>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</si>
  <si>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</si>
  <si>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</si>
  <si>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</si>
  <si>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</si>
  <si>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</si>
  <si>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</si>
  <si>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</si>
  <si>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</si>
  <si>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</si>
  <si>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</si>
  <si>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</si>
  <si>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</si>
  <si>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</si>
  <si>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</si>
  <si>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</si>
  <si>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</si>
  <si>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</si>
  <si>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</si>
  <si>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</si>
  <si>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</si>
  <si>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</si>
  <si>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</si>
  <si>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</si>
  <si>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</si>
  <si>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</si>
  <si>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</si>
  <si>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</si>
  <si>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</si>
  <si>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</si>
  <si>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</si>
  <si>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</si>
  <si>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</si>
  <si>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</si>
  <si>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</si>
  <si>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</si>
  <si>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</si>
  <si>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</si>
  <si>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</si>
  <si>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</si>
  <si>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</si>
  <si>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</si>
  <si>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</si>
  <si>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</si>
  <si>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</si>
  <si>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</si>
  <si>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</si>
  <si>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</si>
  <si>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</si>
  <si>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</si>
  <si>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</si>
  <si>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</si>
  <si>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</si>
  <si>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</si>
  <si>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</si>
  <si>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</si>
  <si>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</si>
  <si>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</si>
  <si>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</si>
  <si>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</si>
  <si>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</si>
  <si>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</si>
  <si>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</si>
  <si>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</si>
  <si>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</si>
  <si>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</si>
  <si>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</si>
  <si>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</si>
  <si>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</si>
  <si>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</si>
  <si>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</si>
  <si>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</si>
  <si>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</si>
  <si>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</si>
  <si>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</si>
  <si>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</si>
  <si>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</si>
  <si>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</si>
  <si>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</si>
  <si>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</si>
  <si>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</si>
  <si>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</si>
  <si>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</si>
  <si>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</si>
  <si>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</si>
  <si>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</si>
  <si>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</si>
  <si>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</si>
  <si>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</si>
  <si>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</si>
  <si>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</si>
  <si>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</si>
  <si>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</si>
  <si>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</si>
  <si>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</si>
  <si>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</si>
  <si>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</si>
  <si>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</si>
  <si>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</si>
  <si>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</si>
  <si>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</si>
  <si>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</si>
  <si>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</si>
  <si>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</si>
  <si>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</si>
  <si>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</si>
  <si>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</si>
  <si>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</si>
  <si>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</si>
  <si>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</si>
  <si>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</si>
  <si>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</si>
  <si>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</si>
  <si>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</si>
  <si>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</si>
  <si>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</si>
  <si>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</si>
  <si>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</si>
  <si>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</si>
  <si>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</si>
  <si>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</si>
  <si>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</si>
  <si>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</si>
  <si>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</si>
  <si>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</si>
  <si>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</si>
  <si>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</si>
  <si>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</si>
  <si>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</si>
  <si>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</si>
  <si>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</si>
  <si>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</si>
  <si>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</si>
  <si>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</si>
  <si>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</si>
  <si>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</si>
  <si>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</si>
  <si>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</si>
  <si>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</si>
  <si>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</si>
  <si>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</si>
  <si>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</si>
  <si>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</si>
  <si>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</si>
  <si>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</si>
  <si>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</si>
  <si>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</si>
  <si>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</si>
  <si>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</si>
  <si>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</si>
  <si>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</si>
  <si>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</si>
  <si>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</si>
  <si>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</si>
  <si>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</si>
  <si>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</si>
  <si>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</si>
  <si>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</si>
  <si>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</si>
  <si>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</si>
  <si>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</si>
  <si>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</si>
  <si>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</si>
  <si>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</si>
  <si>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</si>
  <si>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</si>
  <si>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</si>
  <si>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</si>
  <si>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</si>
  <si>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</si>
  <si>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</si>
  <si>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</si>
  <si>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</si>
  <si>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</si>
  <si>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</si>
  <si>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</si>
  <si>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</si>
  <si>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</si>
  <si>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</si>
  <si>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</si>
  <si>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</si>
  <si>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</si>
  <si>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</si>
  <si>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</si>
  <si>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</si>
  <si>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</si>
  <si>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</si>
  <si>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</si>
  <si>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</si>
  <si>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</si>
  <si>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</si>
  <si>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</si>
  <si>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</si>
  <si>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</si>
  <si>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</si>
  <si>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</si>
  <si>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</si>
  <si>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</si>
  <si>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</si>
  <si>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</si>
  <si>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</si>
  <si>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</si>
  <si>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</si>
  <si>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</si>
  <si>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</si>
  <si>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</si>
  <si>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</si>
  <si>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</si>
  <si>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</si>
  <si>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</si>
  <si>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</si>
  <si>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</si>
  <si>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</si>
  <si>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</si>
  <si>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</si>
  <si>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</si>
  <si>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</si>
  <si>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</si>
  <si>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</si>
  <si>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</si>
  <si>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</si>
  <si>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</si>
  <si>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</si>
  <si>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</si>
  <si>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</si>
  <si>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</si>
  <si>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</si>
  <si>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</si>
  <si>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</si>
  <si>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</si>
  <si>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</si>
  <si>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</si>
  <si>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</si>
  <si>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</si>
  <si>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</si>
  <si>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</si>
  <si>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</si>
  <si>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</si>
  <si>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</si>
  <si>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</si>
  <si>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</si>
  <si>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</si>
  <si>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</si>
  <si>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</si>
  <si>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</si>
  <si>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</si>
  <si>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</si>
  <si>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</si>
  <si>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</si>
  <si>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</si>
  <si>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</si>
  <si>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</si>
  <si>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</si>
  <si>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</si>
  <si>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</si>
  <si>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</si>
  <si>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</si>
  <si>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</si>
  <si>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</si>
  <si>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</si>
  <si>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</si>
  <si>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</si>
  <si>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</si>
  <si>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</si>
  <si>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</si>
  <si>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</si>
  <si>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</si>
  <si>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</si>
  <si>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</si>
  <si>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</si>
  <si>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</si>
  <si>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</si>
  <si>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</si>
  <si>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</si>
  <si>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</si>
  <si>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</si>
  <si>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</si>
  <si>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</si>
  <si>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</si>
  <si>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</si>
  <si>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</si>
  <si>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</si>
  <si>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</si>
  <si>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</si>
  <si>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</si>
  <si>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</si>
  <si>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</si>
  <si>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</si>
  <si>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</si>
  <si>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</si>
  <si>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</si>
  <si>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</si>
  <si>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</si>
  <si>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</si>
  <si>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</si>
  <si>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</si>
  <si>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</si>
  <si>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</si>
  <si>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</si>
  <si>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</si>
  <si>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</si>
  <si>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</si>
  <si>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</si>
  <si>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</si>
  <si>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</si>
  <si>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</si>
  <si>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</si>
  <si>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</si>
  <si>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</si>
  <si>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</si>
  <si>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</si>
  <si>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</si>
  <si>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</si>
  <si>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</si>
  <si>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</si>
  <si>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</si>
  <si>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</si>
  <si>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</si>
  <si>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</si>
  <si>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</si>
  <si>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</si>
  <si>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</si>
  <si>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</si>
  <si>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</si>
  <si>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</si>
  <si>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</si>
  <si>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</si>
  <si>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</si>
  <si>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</si>
  <si>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</si>
  <si>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</si>
  <si>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</si>
  <si>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</si>
  <si>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</si>
  <si>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</si>
  <si>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</si>
  <si>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</si>
  <si>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</si>
  <si>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</si>
  <si>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</si>
  <si>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</si>
  <si>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</si>
  <si>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</si>
  <si>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</si>
  <si>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</si>
  <si>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</si>
  <si>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</si>
  <si>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</si>
  <si>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</si>
  <si>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</si>
  <si>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</si>
  <si>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</si>
  <si>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</si>
  <si>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</si>
  <si>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</si>
  <si>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</si>
  <si>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</si>
  <si>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</si>
  <si>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</si>
  <si>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</si>
  <si>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</si>
  <si>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</si>
  <si>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</si>
  <si>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</si>
  <si>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</si>
  <si>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</si>
  <si>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</si>
  <si>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</si>
  <si>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</si>
  <si>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</si>
  <si>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</si>
  <si>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</si>
  <si>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</si>
  <si>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</si>
  <si>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</si>
  <si>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</si>
  <si>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</si>
  <si>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</si>
  <si>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</si>
  <si>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</si>
  <si>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</si>
  <si>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</si>
  <si>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</si>
  <si>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</si>
  <si>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</si>
  <si>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</si>
  <si>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</si>
  <si>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</si>
  <si>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</si>
  <si>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</si>
  <si>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</si>
  <si>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</si>
  <si>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</si>
  <si>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</si>
  <si>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</si>
  <si>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</si>
  <si>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</si>
  <si>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</si>
  <si>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</si>
  <si>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</si>
  <si>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</si>
  <si>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</si>
  <si>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</si>
  <si>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</si>
  <si>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</si>
  <si>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</si>
  <si>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</si>
  <si>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</si>
  <si>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</si>
  <si>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</si>
  <si>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</si>
  <si>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</si>
  <si>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</si>
  <si>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</si>
  <si>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</si>
  <si>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</si>
  <si>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</si>
  <si>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</si>
  <si>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</si>
  <si>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</si>
  <si>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</si>
  <si>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</si>
  <si>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</si>
  <si>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</si>
  <si>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</si>
  <si>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</si>
  <si>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</si>
  <si>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</si>
  <si>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</si>
  <si>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</si>
  <si>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</si>
  <si>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</si>
  <si>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</si>
  <si>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</si>
  <si>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</si>
  <si>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</si>
  <si>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</si>
  <si>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</si>
  <si>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</si>
  <si>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</si>
  <si>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</si>
  <si>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</si>
  <si>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</si>
  <si>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</si>
  <si>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</si>
  <si>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</si>
  <si>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</si>
  <si>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</si>
  <si>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</si>
  <si>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</si>
  <si>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</si>
  <si>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</si>
  <si>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</si>
  <si>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</si>
  <si>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</si>
  <si>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</si>
  <si>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</si>
  <si>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</si>
  <si>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</si>
  <si>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</si>
  <si>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</si>
  <si>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</si>
  <si>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</si>
  <si>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</si>
  <si>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</si>
  <si>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</si>
  <si>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</si>
  <si>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</si>
  <si>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</si>
  <si>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</si>
  <si>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</si>
  <si>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</si>
  <si>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</si>
  <si>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</si>
  <si>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</si>
  <si>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</si>
  <si>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</si>
  <si>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</si>
  <si>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</si>
  <si>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</si>
  <si>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</si>
  <si>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</si>
  <si>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</si>
  <si>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</si>
  <si>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</si>
  <si>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</si>
  <si>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</si>
  <si>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</si>
  <si>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</si>
  <si>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</si>
  <si>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</si>
  <si>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</si>
  <si>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</si>
  <si>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</si>
  <si>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</si>
  <si>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</si>
  <si>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</si>
  <si>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</si>
  <si>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</si>
  <si>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</si>
  <si>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</si>
  <si>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</si>
  <si>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</si>
  <si>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</si>
  <si>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</si>
  <si>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</si>
  <si>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</si>
  <si>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</si>
  <si>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</si>
  <si>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</si>
  <si>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</si>
  <si>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</si>
  <si>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</si>
  <si>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</si>
  <si>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</si>
  <si>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</si>
  <si>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</si>
  <si>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</si>
  <si>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</si>
  <si>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</si>
  <si>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</si>
  <si>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</si>
  <si>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</si>
  <si>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</si>
  <si>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</si>
  <si>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</si>
  <si>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</si>
  <si>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</si>
  <si>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</si>
  <si>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</si>
  <si>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</si>
  <si>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</si>
  <si>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</si>
  <si>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</si>
  <si>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</si>
  <si>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</si>
  <si>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</si>
  <si>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</si>
  <si>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</si>
  <si>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</si>
  <si>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</si>
  <si>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</si>
  <si>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</si>
  <si>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</si>
  <si>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</si>
  <si>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</si>
  <si>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</si>
  <si>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</si>
  <si>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</si>
  <si>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</si>
  <si>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</si>
  <si>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</si>
  <si>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</si>
  <si>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</si>
  <si>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</si>
  <si>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</si>
  <si>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</si>
  <si>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</si>
  <si>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</si>
  <si>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</si>
  <si>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</si>
  <si>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</si>
  <si>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</si>
  <si>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</si>
  <si>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</si>
  <si>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</si>
  <si>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</si>
  <si>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</si>
  <si>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</si>
  <si>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</si>
  <si>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</si>
  <si>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</si>
  <si>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</si>
  <si>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</si>
  <si>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</si>
  <si>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</si>
  <si>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</si>
  <si>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</si>
  <si>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</si>
  <si>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</si>
  <si>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</si>
  <si>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</si>
  <si>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</si>
  <si>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</si>
  <si>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</si>
  <si>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</si>
  <si>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</si>
  <si>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</si>
  <si>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</si>
  <si>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</si>
  <si>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</si>
  <si>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</si>
  <si>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</si>
  <si>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</si>
  <si>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</si>
  <si>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</si>
  <si>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</si>
  <si>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</si>
  <si>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</si>
  <si>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</si>
  <si>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</si>
  <si>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</si>
  <si>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</si>
  <si>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</si>
  <si>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</si>
  <si>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</si>
  <si>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</si>
  <si>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</si>
  <si>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</si>
  <si>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</si>
  <si>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</si>
  <si>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</si>
  <si>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</si>
  <si>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</si>
  <si>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</si>
  <si>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</si>
  <si>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</si>
  <si>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</si>
  <si>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</si>
  <si>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</si>
  <si>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</si>
  <si>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</si>
  <si>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</si>
  <si>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</si>
  <si>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</si>
  <si>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</si>
  <si>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</si>
  <si>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</si>
  <si>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</si>
  <si>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</si>
  <si>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</si>
  <si>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</si>
  <si>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</si>
  <si>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</si>
  <si>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</si>
  <si>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</si>
  <si>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</si>
  <si>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</si>
  <si>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</si>
  <si>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</si>
  <si>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</si>
  <si>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</si>
  <si>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</si>
  <si>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</si>
  <si>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</si>
  <si>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</si>
  <si>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</si>
  <si>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</si>
  <si>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</si>
  <si>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</si>
  <si>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</si>
  <si>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</si>
  <si>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</si>
  <si>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</si>
  <si>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</si>
  <si>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</si>
  <si>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</si>
  <si>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</si>
  <si>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</si>
  <si>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</si>
  <si>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</si>
  <si>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</si>
  <si>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</si>
  <si>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</si>
  <si>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</si>
  <si>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</si>
  <si>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</si>
  <si>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</si>
  <si>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</si>
  <si>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</si>
  <si>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</si>
  <si>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</si>
  <si>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</si>
  <si>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</si>
  <si>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</si>
  <si>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</si>
  <si>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</si>
  <si>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</si>
  <si>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</si>
  <si>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</si>
  <si>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</si>
  <si>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</si>
  <si>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</si>
  <si>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</si>
  <si>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</si>
  <si>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</si>
  <si>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</si>
  <si>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</si>
  <si>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</si>
  <si>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</si>
  <si>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</si>
  <si>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</si>
  <si>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</si>
  <si>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</si>
  <si>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</si>
  <si>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</si>
  <si>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</si>
  <si>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</si>
  <si>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</si>
  <si>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</si>
  <si>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</si>
  <si>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</si>
  <si>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</si>
  <si>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</si>
  <si>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</si>
  <si>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</si>
  <si>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</si>
  <si>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</si>
  <si>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</si>
  <si>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</si>
  <si>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</si>
  <si>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</si>
  <si>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</si>
  <si>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</si>
  <si>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</si>
  <si>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</si>
  <si>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</si>
  <si>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</si>
  <si>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</si>
  <si>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</si>
  <si>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</si>
  <si>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</si>
  <si>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</si>
  <si>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</si>
  <si>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</si>
  <si>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</si>
  <si>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</si>
  <si>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</si>
  <si>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</si>
  <si>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</si>
  <si>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</si>
  <si>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</si>
  <si>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</si>
  <si>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</si>
  <si>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</si>
  <si>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</si>
  <si>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</si>
  <si>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</si>
  <si>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</si>
  <si>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</si>
  <si>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</si>
  <si>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</si>
  <si>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</si>
  <si>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</si>
  <si>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</si>
  <si>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</si>
  <si>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</si>
  <si>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</si>
  <si>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</si>
  <si>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</si>
  <si>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</si>
  <si>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</si>
  <si>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</si>
  <si>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</si>
  <si>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</si>
  <si>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</si>
  <si>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</si>
  <si>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</si>
  <si>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</si>
  <si>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</si>
  <si>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</si>
  <si>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</si>
  <si>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</si>
  <si>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</si>
  <si>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</si>
  <si>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</si>
  <si>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</si>
  <si>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</si>
  <si>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</si>
  <si>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</si>
  <si>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</si>
  <si>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</si>
  <si>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</si>
  <si>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</si>
  <si>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</si>
  <si>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</si>
  <si>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</si>
  <si>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</si>
  <si>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</si>
  <si>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</si>
  <si>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</si>
  <si>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</si>
  <si>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</si>
  <si>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</si>
  <si>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</si>
  <si>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</si>
  <si>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</si>
  <si>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</si>
  <si>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</si>
  <si>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</si>
  <si>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</si>
  <si>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</si>
  <si>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</si>
  <si>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</si>
  <si>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</si>
  <si>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</si>
  <si>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</si>
  <si>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</si>
  <si>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</si>
  <si>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</si>
  <si>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</si>
  <si>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</si>
  <si>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</si>
  <si>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</si>
  <si>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</si>
  <si>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</si>
  <si>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</si>
  <si>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</si>
  <si>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</si>
  <si>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</si>
  <si>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</si>
  <si>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</si>
  <si>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</si>
  <si>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</si>
  <si>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</si>
  <si>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</si>
  <si>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</si>
  <si>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</si>
  <si>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</si>
  <si>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</si>
  <si>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</si>
  <si>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</si>
  <si>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</si>
  <si>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</si>
  <si>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</si>
  <si>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</si>
  <si>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</si>
  <si>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</si>
  <si>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</si>
  <si>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</si>
  <si>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</si>
  <si>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</si>
  <si>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</si>
  <si>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</si>
  <si>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</si>
  <si>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</si>
  <si>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</si>
  <si>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</si>
  <si>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</si>
  <si>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</si>
  <si>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</si>
  <si>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</si>
  <si>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</si>
  <si>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</si>
  <si>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</si>
  <si>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</si>
  <si>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</si>
  <si>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</si>
  <si>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</si>
  <si>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</si>
  <si>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</si>
  <si>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</si>
  <si>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</si>
  <si>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</si>
  <si>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</si>
  <si>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</si>
  <si>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</si>
  <si>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</si>
  <si>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</si>
  <si>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</si>
  <si>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</si>
  <si>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</si>
  <si>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</si>
  <si>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</si>
  <si>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</si>
  <si>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</si>
  <si>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</si>
  <si>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</si>
  <si>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</si>
  <si>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</si>
  <si>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</si>
  <si>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</si>
  <si>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</si>
  <si>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</si>
  <si>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</si>
  <si>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</si>
  <si>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</si>
  <si>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</si>
  <si>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</si>
  <si>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</si>
  <si>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</si>
  <si>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</si>
  <si>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</si>
  <si>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</si>
  <si>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</si>
  <si>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</si>
  <si>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</si>
  <si>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</si>
  <si>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</si>
  <si>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</si>
  <si>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</si>
  <si>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</si>
  <si>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</si>
  <si>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</si>
  <si>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</si>
  <si>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</si>
  <si>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</si>
  <si>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</si>
  <si>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</si>
  <si>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</si>
  <si>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</si>
  <si>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</si>
  <si>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</si>
  <si>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</si>
  <si>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</si>
  <si>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</si>
  <si>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</si>
  <si>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</si>
  <si>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</si>
  <si>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</si>
  <si>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</si>
  <si>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</si>
  <si>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</si>
  <si>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</si>
  <si>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</si>
  <si>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</si>
  <si>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</si>
  <si>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</si>
  <si>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</si>
  <si>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</si>
  <si>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</si>
  <si>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</si>
  <si>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</si>
  <si>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</si>
  <si>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</si>
  <si>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</si>
  <si>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</si>
  <si>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</si>
  <si>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</si>
  <si>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</si>
  <si>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</si>
  <si>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</si>
  <si>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</si>
  <si>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</si>
  <si>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</si>
  <si>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</si>
  <si>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</si>
  <si>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</si>
  <si>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</si>
  <si>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</si>
  <si>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</si>
  <si>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</si>
  <si>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</si>
  <si>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</si>
  <si>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</si>
  <si>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</si>
  <si>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</si>
  <si>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</si>
  <si>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</si>
  <si>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</si>
  <si>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</si>
  <si>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</si>
  <si>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</si>
  <si>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</si>
  <si>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</si>
  <si>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</si>
  <si>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</si>
  <si>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</si>
  <si>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</si>
  <si>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</si>
  <si>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</si>
  <si>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</si>
  <si>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</si>
  <si>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</si>
  <si>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</si>
  <si>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</si>
  <si>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</si>
  <si>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</si>
  <si>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</si>
  <si>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</si>
  <si>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</si>
  <si>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</si>
  <si>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</si>
  <si>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</si>
  <si>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</si>
  <si>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</si>
  <si>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</si>
  <si>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</si>
  <si>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</si>
  <si>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</si>
  <si>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</si>
  <si>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</si>
  <si>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</si>
  <si>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</si>
  <si>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</si>
  <si>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</si>
  <si>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</si>
  <si>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</si>
  <si>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</si>
  <si>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</si>
  <si>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</si>
  <si>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</si>
  <si>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</si>
  <si>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</si>
  <si>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</si>
  <si>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</si>
  <si>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</si>
  <si>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</si>
  <si>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</si>
  <si>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</si>
  <si>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</si>
  <si>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</si>
  <si>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</si>
  <si>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</si>
  <si>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</si>
  <si>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</si>
  <si>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</si>
  <si>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</si>
  <si>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</si>
  <si>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</si>
  <si>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</si>
  <si>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</si>
  <si>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</si>
  <si>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</si>
  <si>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</si>
  <si>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</si>
  <si>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</si>
  <si>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</si>
  <si>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</si>
  <si>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</si>
  <si>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</si>
  <si>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</si>
  <si>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</si>
  <si>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</si>
  <si>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</si>
  <si>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</si>
  <si>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</si>
  <si>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</si>
  <si>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</si>
  <si>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</si>
  <si>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</si>
  <si>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</si>
  <si>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</si>
  <si>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</si>
  <si>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</si>
  <si>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</si>
  <si>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</si>
  <si>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</si>
  <si>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</si>
  <si>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</si>
  <si>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</si>
  <si>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</si>
  <si>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</si>
  <si>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</si>
  <si>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</si>
  <si>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</si>
  <si>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</si>
  <si>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</si>
  <si>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</si>
  <si>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</si>
  <si>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</si>
  <si>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</si>
  <si>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</si>
  <si>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</si>
  <si>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</si>
  <si>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</si>
  <si>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</si>
  <si>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</si>
  <si>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</si>
  <si>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</si>
  <si>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</si>
  <si>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</si>
  <si>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</si>
  <si>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</si>
  <si>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</si>
  <si>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</si>
  <si>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</si>
  <si>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</si>
  <si>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</si>
  <si>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</si>
  <si>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</si>
  <si>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</si>
  <si>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</si>
  <si>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</si>
  <si>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</si>
  <si>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</si>
  <si>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</si>
  <si>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</si>
  <si>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</si>
  <si>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</si>
  <si>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</si>
  <si>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</si>
  <si>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</si>
  <si>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</si>
  <si>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</si>
  <si>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</si>
  <si>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</si>
  <si>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</si>
  <si>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</si>
  <si>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</si>
  <si>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</si>
  <si>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</si>
  <si>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</si>
  <si>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</si>
  <si>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</si>
  <si>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</si>
  <si>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</si>
  <si>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</si>
  <si>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</si>
  <si>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</si>
  <si>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</si>
  <si>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</si>
  <si>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</si>
  <si>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</si>
  <si>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</si>
  <si>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</si>
  <si>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</si>
  <si>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</si>
  <si>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</si>
  <si>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</si>
  <si>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</si>
  <si>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</si>
  <si>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</si>
  <si>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</si>
  <si>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</si>
  <si>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</si>
  <si>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</si>
  <si>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</si>
  <si>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</si>
  <si>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</si>
  <si>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</si>
  <si>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</si>
  <si>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</si>
  <si>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</si>
  <si>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</si>
  <si>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</si>
  <si>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</si>
  <si>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</si>
  <si>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</si>
  <si>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</si>
  <si>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</si>
  <si>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</si>
  <si>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</si>
  <si>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</si>
  <si>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</si>
  <si>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</si>
  <si>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</si>
  <si>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</si>
  <si>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</si>
  <si>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</si>
  <si>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</si>
  <si>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</si>
  <si>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</si>
  <si>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</si>
  <si>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</si>
  <si>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</si>
  <si>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</si>
  <si>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</si>
  <si>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</si>
  <si>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</si>
  <si>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</si>
  <si>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</si>
  <si>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</si>
  <si>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</si>
  <si>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</si>
  <si>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</si>
  <si>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</si>
  <si>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</si>
  <si>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</si>
  <si>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</si>
  <si>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</si>
  <si>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</si>
  <si>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</si>
  <si>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</si>
  <si>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</si>
  <si>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</si>
  <si>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</si>
  <si>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</si>
  <si>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</si>
  <si>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</si>
  <si>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</si>
  <si>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</si>
  <si>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</si>
  <si>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</si>
  <si>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</si>
  <si>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</si>
  <si>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</si>
  <si>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</si>
  <si>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</si>
  <si>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</si>
  <si>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</si>
  <si>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</si>
  <si>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</si>
  <si>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</si>
  <si>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</si>
  <si>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</si>
  <si>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</si>
  <si>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</si>
  <si>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</si>
  <si>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</si>
  <si>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</si>
  <si>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</si>
  <si>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</si>
  <si>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</si>
  <si>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</si>
  <si>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</si>
  <si>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</si>
  <si>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</si>
  <si>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</si>
  <si>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</si>
  <si>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</si>
  <si>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</si>
  <si>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</si>
  <si>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</si>
  <si>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</si>
  <si>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</si>
  <si>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</si>
  <si>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</si>
  <si>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</si>
  <si>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</si>
  <si>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</si>
  <si>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</si>
  <si>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</si>
  <si>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</si>
  <si>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</si>
  <si>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</si>
  <si>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</si>
  <si>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</si>
  <si>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</si>
  <si>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</si>
  <si>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</si>
  <si>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</si>
  <si>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</si>
  <si>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</si>
  <si>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</si>
  <si>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</si>
  <si>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</si>
  <si>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</si>
  <si>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</si>
  <si>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</si>
  <si>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</si>
  <si>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</si>
  <si>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</si>
  <si>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</si>
  <si>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</si>
  <si>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</si>
  <si>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</si>
  <si>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</si>
  <si>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</si>
  <si>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</si>
  <si>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</si>
  <si>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</si>
  <si>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</si>
  <si>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</si>
  <si>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</si>
  <si>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</si>
  <si>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</si>
  <si>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</si>
  <si>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</si>
  <si>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</si>
  <si>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</si>
  <si>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</si>
  <si>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</si>
  <si>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</si>
  <si>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</si>
  <si>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</si>
  <si>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</si>
  <si>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</si>
  <si>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</si>
  <si>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</si>
  <si>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</si>
  <si>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</si>
  <si>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</si>
  <si>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</si>
  <si>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</si>
  <si>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</si>
  <si>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</si>
  <si>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</si>
  <si>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</si>
  <si>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</si>
  <si>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</si>
  <si>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</si>
  <si>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</si>
  <si>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</si>
  <si>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</si>
  <si>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</si>
  <si>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</si>
  <si>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</si>
  <si>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</si>
  <si>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</si>
  <si>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</si>
  <si>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</si>
  <si>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</si>
  <si>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</si>
  <si>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</si>
  <si>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</si>
  <si>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</si>
  <si>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</si>
  <si>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</si>
  <si>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</si>
  <si>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</si>
  <si>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</si>
  <si>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</si>
  <si>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</si>
  <si>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</si>
  <si>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</si>
  <si>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</si>
  <si>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</si>
  <si>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</si>
  <si>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</si>
  <si>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</si>
  <si>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</si>
  <si>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</si>
  <si>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</si>
  <si>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</si>
  <si>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</si>
  <si>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</si>
  <si>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</si>
  <si>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</si>
  <si>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</si>
  <si>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</si>
  <si>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</si>
  <si>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</si>
  <si>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</si>
  <si>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</si>
  <si>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</si>
  <si>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</si>
  <si>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</si>
  <si>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</si>
  <si>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</si>
  <si>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</si>
  <si>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</si>
  <si>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</si>
  <si>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</si>
  <si>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</si>
  <si>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</si>
  <si>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</si>
  <si>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</si>
  <si>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</si>
  <si>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</si>
  <si>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</si>
  <si>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</si>
  <si>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</si>
  <si>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</si>
  <si>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</si>
  <si>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</si>
  <si>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</si>
  <si>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</si>
  <si>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</si>
  <si>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</si>
  <si>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</si>
  <si>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</si>
  <si>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</si>
  <si>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</si>
  <si>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</si>
  <si>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</si>
  <si>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</si>
  <si>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</si>
  <si>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</si>
  <si>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</si>
  <si>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</si>
  <si>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</si>
  <si>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</si>
  <si>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</si>
  <si>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</si>
  <si>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</si>
  <si>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</si>
  <si>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</si>
  <si>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</si>
  <si>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</si>
  <si>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</si>
  <si>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</si>
  <si>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</si>
  <si>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</si>
  <si>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</si>
  <si>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</si>
  <si>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</si>
  <si>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</si>
  <si>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</si>
  <si>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</si>
  <si>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</si>
  <si>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</si>
  <si>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</si>
  <si>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</si>
  <si>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</si>
  <si>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</si>
  <si>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</si>
  <si>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</si>
  <si>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</si>
  <si>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</si>
  <si>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</si>
  <si>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</si>
  <si>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</si>
  <si>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</si>
  <si>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</si>
  <si>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</si>
  <si>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</si>
  <si>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</si>
  <si>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</si>
  <si>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</si>
  <si>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</si>
  <si>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</si>
  <si>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</si>
  <si>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</si>
  <si>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</si>
  <si>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</si>
  <si>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</si>
  <si>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</si>
  <si>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</si>
  <si>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</si>
  <si>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</si>
  <si>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</si>
  <si>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</si>
  <si>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</si>
  <si>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</si>
  <si>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</si>
  <si>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</si>
  <si>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</si>
  <si>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</si>
  <si>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</si>
  <si>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</si>
  <si>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</si>
  <si>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</si>
  <si>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</si>
  <si>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</si>
  <si>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</si>
  <si>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</si>
  <si>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</si>
  <si>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</si>
  <si>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</si>
  <si>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</si>
  <si>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</si>
  <si>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</si>
  <si>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</si>
  <si>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</si>
  <si>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</si>
  <si>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</si>
  <si>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</si>
  <si>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</si>
  <si>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</si>
  <si>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</si>
  <si>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</si>
  <si>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</si>
  <si>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</si>
  <si>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</si>
  <si>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</si>
  <si>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</si>
  <si>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</si>
  <si>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</si>
  <si>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</si>
  <si>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</si>
  <si>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</si>
  <si>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</si>
  <si>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</si>
  <si>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</si>
  <si>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</si>
  <si>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</si>
  <si>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</si>
  <si>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</si>
  <si>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</si>
  <si>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</si>
  <si>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</si>
  <si>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</si>
  <si>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</si>
  <si>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</si>
  <si>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</si>
  <si>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</si>
  <si>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</si>
  <si>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</si>
  <si>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</si>
  <si>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</si>
  <si>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</si>
  <si>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</si>
  <si>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</si>
  <si>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</si>
  <si>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</si>
  <si>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</si>
  <si>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</si>
  <si>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</si>
  <si>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</si>
  <si>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</si>
  <si>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</si>
  <si>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</si>
  <si>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</si>
  <si>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</si>
  <si>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</si>
  <si>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</si>
  <si>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</si>
  <si>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</si>
  <si>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</si>
  <si>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</si>
  <si>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</si>
  <si>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</si>
  <si>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</si>
  <si>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</si>
  <si>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</si>
  <si>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</si>
  <si>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</si>
  <si>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</si>
  <si>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</si>
  <si>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</si>
  <si>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</si>
  <si>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</si>
  <si>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</si>
  <si>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</si>
  <si>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</si>
  <si>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</si>
  <si>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</si>
  <si>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</si>
  <si>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</si>
  <si>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</si>
  <si>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</si>
  <si>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</si>
  <si>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</si>
  <si>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</si>
  <si>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</si>
  <si>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</si>
  <si>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</si>
  <si>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</si>
  <si>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</si>
  <si>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</si>
  <si>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</si>
  <si>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</si>
  <si>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</si>
  <si>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</si>
  <si>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</si>
  <si>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</si>
  <si>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</si>
  <si>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</si>
  <si>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</si>
  <si>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</si>
  <si>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</si>
  <si>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</si>
  <si>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</si>
  <si>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</si>
  <si>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</si>
  <si>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</si>
  <si>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</si>
  <si>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</si>
  <si>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</si>
  <si>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</si>
  <si>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</si>
  <si>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</si>
  <si>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</si>
  <si>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</si>
  <si>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</si>
  <si>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</si>
  <si>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</si>
  <si>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</si>
  <si>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</si>
  <si>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</si>
  <si>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</si>
  <si>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</si>
  <si>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</si>
  <si>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</si>
  <si>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</si>
  <si>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</si>
  <si>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</si>
  <si>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</si>
  <si>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</si>
  <si>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</si>
  <si>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</si>
  <si>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</si>
  <si>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</si>
  <si>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</si>
  <si>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</si>
  <si>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</si>
  <si>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</si>
  <si>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</si>
  <si>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</si>
  <si>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</si>
  <si>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</si>
  <si>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</si>
  <si>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</si>
  <si>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</si>
  <si>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</si>
  <si>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</si>
  <si>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</si>
  <si>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</si>
  <si>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</si>
  <si>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</si>
  <si>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</si>
  <si>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</si>
  <si>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</si>
  <si>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</si>
  <si>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</si>
  <si>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</si>
  <si>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</si>
  <si>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</si>
  <si>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</si>
  <si>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</si>
  <si>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</si>
  <si>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</si>
  <si>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</si>
  <si>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</si>
  <si>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</si>
  <si>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</si>
  <si>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</si>
  <si>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</si>
  <si>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</si>
  <si>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</si>
  <si>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</si>
  <si>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</si>
  <si>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</si>
  <si>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</si>
  <si>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</si>
  <si>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</si>
  <si>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</si>
  <si>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</si>
  <si>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</si>
  <si>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</si>
  <si>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</si>
  <si>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</si>
  <si>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</si>
  <si>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</si>
  <si>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</si>
  <si>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</si>
  <si>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</si>
  <si>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</si>
  <si>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</si>
  <si>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</si>
  <si>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</si>
  <si>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</si>
  <si>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</si>
  <si>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</si>
  <si>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</si>
  <si>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</si>
  <si>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</si>
  <si>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</si>
  <si>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</si>
  <si>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</si>
  <si>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</si>
  <si>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</si>
  <si>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</si>
  <si>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</si>
  <si>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</si>
  <si>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</si>
  <si>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</si>
  <si>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</si>
  <si>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</si>
  <si>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</si>
  <si>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</si>
  <si>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</si>
  <si>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</si>
  <si>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</si>
  <si>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</si>
  <si>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</si>
  <si>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</si>
  <si>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</si>
  <si>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</si>
  <si>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</si>
  <si>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</si>
  <si>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</si>
  <si>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</si>
  <si>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</si>
  <si>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</si>
  <si>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</si>
  <si>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</si>
  <si>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</si>
  <si>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</si>
  <si>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</si>
  <si>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</si>
  <si>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</si>
  <si>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</si>
  <si>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</si>
  <si>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</si>
  <si>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</si>
  <si>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</si>
  <si>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</si>
  <si>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</si>
  <si>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</si>
  <si>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</si>
  <si>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</si>
  <si>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</si>
  <si>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</si>
  <si>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</si>
  <si>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</si>
  <si>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</si>
  <si>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</si>
  <si>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</si>
  <si>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</si>
  <si>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</si>
  <si>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</si>
  <si>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</si>
  <si>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</si>
  <si>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</si>
  <si>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</si>
  <si>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</si>
  <si>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</si>
  <si>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</si>
  <si>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</si>
  <si>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</si>
  <si>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</si>
  <si>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</si>
  <si>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</si>
  <si>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</si>
  <si>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</si>
  <si>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</si>
  <si>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</si>
  <si>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</si>
  <si>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</si>
  <si>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</si>
  <si>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</si>
  <si>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</si>
  <si>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</si>
  <si>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</si>
  <si>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</si>
  <si>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</si>
  <si>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</si>
  <si>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</si>
  <si>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</si>
  <si>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</si>
  <si>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</si>
  <si>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</si>
  <si>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</si>
  <si>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</si>
  <si>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</si>
  <si>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</si>
  <si>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</si>
  <si>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</si>
  <si>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</si>
  <si>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</si>
  <si>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</si>
  <si>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</si>
  <si>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</si>
  <si>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</si>
  <si>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</si>
  <si>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</si>
  <si>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</si>
  <si>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</si>
  <si>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</si>
  <si>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</si>
  <si>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</si>
  <si>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</si>
  <si>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</si>
  <si>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</si>
  <si>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</si>
  <si>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</si>
  <si>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</si>
  <si>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</si>
  <si>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</si>
  <si>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</si>
  <si>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</si>
  <si>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</si>
  <si>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</si>
  <si>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</si>
  <si>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</si>
  <si>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</si>
  <si>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</si>
  <si>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</si>
  <si>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</si>
  <si>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</si>
  <si>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</si>
  <si>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</si>
  <si>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</si>
  <si>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</si>
  <si>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</si>
  <si>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</si>
  <si>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</si>
  <si>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</si>
  <si>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</si>
  <si>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</si>
  <si>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</si>
  <si>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</si>
  <si>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</si>
  <si>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</si>
  <si>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</si>
  <si>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</si>
  <si>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</si>
  <si>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</si>
  <si>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</si>
  <si>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</si>
  <si>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</si>
  <si>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</si>
  <si>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</si>
  <si>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</si>
  <si>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</si>
  <si>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</si>
  <si>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</si>
  <si>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</si>
  <si>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</si>
  <si>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</si>
  <si>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</si>
  <si>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</si>
  <si>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</si>
  <si>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</si>
  <si>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</si>
  <si>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</si>
  <si>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</si>
  <si>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</si>
  <si>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</si>
  <si>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</si>
  <si>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</si>
  <si>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</si>
  <si>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</si>
  <si>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</si>
  <si>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</si>
  <si>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</si>
  <si>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</si>
  <si>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</si>
  <si>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</si>
  <si>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</si>
  <si>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</si>
  <si>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</si>
  <si>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</si>
  <si>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</si>
  <si>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</si>
  <si>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</si>
  <si>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</si>
  <si>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</si>
  <si>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</si>
  <si>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</si>
  <si>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</si>
  <si>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</si>
  <si>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</si>
  <si>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</si>
  <si>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</si>
  <si>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</si>
  <si>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</si>
  <si>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</si>
  <si>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</si>
  <si>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</si>
  <si>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</si>
  <si>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</si>
  <si>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</si>
  <si>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</si>
  <si>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</si>
  <si>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</si>
  <si>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</si>
  <si>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</si>
  <si>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</si>
  <si>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</si>
  <si>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</si>
  <si>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</si>
  <si>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</si>
  <si>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</si>
  <si>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</si>
  <si>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</si>
  <si>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</si>
  <si>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</si>
  <si>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</si>
  <si>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</si>
  <si>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</si>
  <si>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</si>
  <si>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</si>
  <si>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</si>
  <si>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</si>
  <si>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</si>
  <si>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</si>
  <si>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</si>
  <si>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</si>
  <si>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</si>
  <si>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</si>
  <si>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</si>
  <si>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</si>
  <si>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</si>
  <si>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</si>
  <si>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</si>
  <si>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</si>
  <si>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</si>
  <si>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</si>
  <si>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</si>
  <si>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</si>
  <si>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</si>
  <si>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</si>
  <si>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</si>
  <si>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</si>
  <si>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</si>
  <si>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</si>
  <si>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</si>
  <si>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</si>
  <si>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</si>
  <si>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</si>
  <si>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</si>
  <si>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</si>
  <si>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</si>
  <si>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</si>
  <si>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</si>
  <si>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</si>
  <si>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</si>
  <si>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</si>
  <si>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</si>
  <si>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</si>
  <si>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</si>
  <si>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</si>
  <si>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</si>
  <si>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</si>
  <si>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</si>
  <si>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</si>
  <si>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</si>
  <si>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</si>
  <si>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</si>
  <si>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</si>
  <si>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</si>
  <si>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</si>
  <si>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</si>
  <si>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</si>
  <si>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</si>
  <si>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</si>
  <si>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</si>
  <si>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</si>
  <si>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</si>
  <si>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</si>
  <si>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</si>
  <si>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</si>
  <si>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</si>
  <si>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</si>
  <si>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</si>
  <si>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</si>
  <si>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</si>
  <si>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</si>
  <si>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</si>
  <si>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</si>
  <si>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</si>
  <si>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</si>
  <si>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</si>
  <si>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</si>
  <si>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</si>
  <si>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</si>
  <si>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</si>
  <si>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</si>
  <si>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</si>
  <si>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</si>
  <si>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</si>
  <si>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</si>
  <si>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</si>
  <si>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</si>
  <si>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</si>
  <si>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</si>
  <si>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</si>
  <si>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</si>
  <si>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</si>
  <si>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</si>
  <si>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</si>
  <si>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</si>
  <si>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</si>
  <si>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</si>
  <si>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</si>
  <si>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</si>
  <si>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</si>
  <si>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</si>
  <si>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</si>
  <si>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</si>
  <si>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</si>
  <si>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</si>
  <si>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</si>
  <si>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</si>
  <si>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</si>
  <si>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</si>
  <si>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</si>
  <si>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</si>
  <si>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</si>
  <si>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</si>
  <si>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</si>
  <si>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</si>
  <si>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</si>
  <si>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</si>
  <si>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</si>
  <si>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</si>
  <si>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</si>
  <si>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</si>
  <si>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</si>
  <si>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</si>
  <si>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</si>
  <si>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</si>
  <si>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</si>
  <si>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</si>
  <si>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</si>
  <si>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</si>
  <si>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</si>
  <si>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</si>
  <si>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</si>
  <si>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</si>
  <si>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</si>
  <si>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</si>
  <si>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</si>
  <si>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</si>
  <si>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</si>
  <si>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</si>
  <si>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</si>
  <si>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</si>
  <si>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</si>
  <si>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</si>
  <si>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</si>
  <si>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</si>
  <si>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</si>
  <si>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</si>
  <si>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</si>
  <si>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</si>
  <si>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</si>
  <si>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</si>
  <si>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</si>
  <si>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</si>
  <si>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</si>
  <si>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</si>
  <si>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</si>
  <si>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</si>
  <si>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</si>
  <si>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</si>
  <si>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</si>
  <si>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</si>
  <si>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</si>
  <si>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</si>
  <si>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</si>
  <si>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</si>
  <si>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</si>
  <si>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</si>
  <si>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</si>
  <si>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</si>
  <si>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</si>
  <si>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</si>
  <si>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</si>
  <si>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</si>
  <si>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</si>
  <si>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</si>
  <si>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</si>
  <si>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</si>
  <si>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</si>
  <si>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</si>
  <si>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</si>
  <si>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</si>
  <si>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</si>
  <si>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</si>
  <si>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</si>
  <si>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</si>
  <si>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</si>
  <si>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</si>
  <si>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</si>
  <si>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</si>
  <si>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</si>
  <si>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</si>
  <si>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</si>
  <si>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</si>
  <si>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</si>
  <si>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</si>
  <si>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</si>
  <si>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</si>
  <si>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</si>
  <si>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</si>
  <si>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</si>
  <si>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</si>
  <si>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</si>
  <si>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</si>
  <si>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</si>
  <si>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</si>
  <si>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</si>
  <si>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</si>
  <si>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</si>
  <si>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</si>
  <si>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</si>
  <si>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</si>
  <si>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</si>
  <si>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</si>
  <si>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</si>
  <si>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</si>
  <si>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</si>
  <si>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</si>
  <si>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</si>
  <si>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</si>
  <si>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</si>
  <si>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</si>
  <si>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</si>
  <si>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</si>
  <si>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</si>
  <si>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</si>
  <si>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</si>
  <si>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</si>
  <si>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</si>
  <si>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</si>
  <si>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</si>
  <si>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</si>
  <si>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</si>
  <si>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</si>
  <si>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</si>
  <si>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</si>
  <si>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</si>
  <si>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</si>
  <si>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</si>
  <si>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</si>
  <si>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</si>
  <si>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</si>
  <si>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</si>
  <si>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</si>
  <si>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</si>
  <si>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</si>
  <si>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</si>
  <si>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</si>
  <si>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</si>
  <si>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</si>
  <si>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</si>
  <si>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</si>
  <si>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</si>
  <si>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</si>
  <si>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</si>
  <si>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</si>
  <si>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</si>
  <si>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</si>
  <si>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</si>
  <si>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</si>
  <si>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</si>
  <si>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</si>
  <si>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</si>
  <si>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</si>
  <si>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</si>
  <si>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</si>
  <si>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</si>
  <si>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</si>
  <si>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</si>
  <si>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</si>
  <si>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</si>
  <si>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</si>
  <si>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</si>
  <si>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</si>
  <si>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</si>
  <si>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</si>
  <si>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</si>
  <si>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</si>
  <si>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</si>
  <si>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</si>
  <si>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</si>
  <si>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</si>
  <si>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</si>
  <si>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</si>
  <si>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</si>
  <si>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</si>
  <si>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</si>
  <si>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</si>
  <si>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</si>
  <si>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</si>
  <si>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</si>
  <si>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</si>
  <si>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</si>
  <si>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</si>
  <si>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</si>
  <si>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</si>
  <si>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</si>
  <si>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</si>
  <si>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</si>
  <si>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</si>
  <si>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</si>
  <si>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</si>
  <si>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</si>
  <si>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</si>
  <si>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</si>
  <si>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</si>
  <si>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</si>
  <si>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</si>
  <si>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</si>
  <si>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</si>
  <si>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</si>
  <si>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</si>
  <si>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</si>
  <si>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</si>
  <si>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</si>
  <si>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</si>
  <si>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</si>
  <si>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</si>
  <si>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</si>
  <si>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</si>
  <si>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</si>
  <si>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</si>
  <si>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</si>
  <si>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</si>
  <si>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</si>
  <si>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</si>
  <si>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</si>
  <si>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</si>
  <si>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</si>
  <si>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</si>
  <si>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</si>
  <si>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</si>
  <si>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</si>
  <si>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</si>
  <si>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</si>
  <si>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</si>
  <si>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</si>
  <si>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</si>
  <si>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</si>
  <si>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</si>
  <si>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</si>
  <si>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</si>
  <si>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</si>
  <si>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</si>
  <si>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</si>
  <si>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</si>
  <si>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</si>
  <si>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</si>
  <si>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</si>
  <si>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</si>
  <si>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</si>
  <si>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</si>
  <si>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</si>
  <si>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</si>
  <si>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</si>
  <si>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</si>
  <si>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</si>
  <si>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</si>
  <si>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</si>
  <si>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</si>
  <si>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</si>
  <si>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</si>
  <si>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</si>
  <si>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</si>
  <si>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</si>
  <si>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</si>
  <si>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</si>
  <si>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</si>
  <si>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</si>
  <si>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</si>
  <si>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</si>
  <si>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</si>
  <si>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</si>
  <si>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</si>
  <si>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</si>
  <si>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</si>
  <si>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</si>
  <si>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</si>
  <si>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</si>
  <si>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</si>
  <si>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</si>
  <si>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</si>
  <si>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</si>
  <si>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</si>
  <si>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</si>
  <si>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</si>
  <si>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</si>
  <si>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</si>
  <si>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</si>
  <si>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</si>
  <si>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</si>
  <si>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</si>
  <si>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</si>
  <si>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</si>
  <si>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</si>
  <si>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</si>
  <si>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</si>
  <si>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</si>
  <si>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</si>
  <si>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</si>
  <si>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</si>
  <si>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</si>
  <si>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</si>
  <si>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</si>
  <si>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</si>
  <si>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</si>
  <si>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</si>
  <si>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</si>
  <si>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</si>
  <si>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</si>
  <si>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</si>
  <si>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</si>
  <si>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</si>
  <si>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</si>
  <si>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</si>
  <si>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</si>
  <si>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</si>
  <si>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</si>
  <si>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</si>
  <si>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</si>
  <si>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</si>
  <si>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</si>
  <si>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</si>
  <si>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</si>
  <si>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</si>
  <si>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</si>
  <si>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</si>
  <si>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</si>
  <si>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</si>
  <si>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</si>
  <si>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</si>
  <si>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</si>
  <si>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</si>
  <si>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</si>
  <si>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</si>
  <si>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</si>
  <si>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</si>
  <si>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</si>
  <si>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</si>
  <si>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</si>
  <si>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</si>
  <si>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</si>
  <si>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</si>
  <si>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</si>
  <si>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</si>
  <si>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</si>
  <si>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</si>
  <si>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</si>
  <si>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</si>
  <si>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</si>
  <si>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</si>
  <si>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</si>
  <si>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</si>
  <si>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</si>
  <si>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</si>
  <si>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</si>
  <si>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</si>
  <si>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</si>
  <si>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</si>
  <si>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</si>
  <si>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</si>
  <si>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</si>
  <si>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</si>
  <si>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</si>
  <si>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</si>
  <si>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</si>
  <si>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</si>
  <si>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</si>
  <si>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</si>
  <si>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</si>
  <si>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</si>
  <si>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</si>
  <si>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</si>
  <si>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</si>
  <si>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</si>
  <si>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</si>
  <si>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</si>
  <si>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</si>
  <si>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</si>
  <si>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</si>
  <si>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</si>
  <si>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</si>
  <si>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</si>
  <si>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</si>
  <si>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</si>
  <si>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</si>
  <si>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</si>
  <si>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</si>
  <si>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</si>
  <si>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</si>
  <si>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</si>
  <si>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</si>
  <si>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</si>
  <si>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</si>
  <si>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</si>
  <si>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</si>
  <si>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</si>
  <si>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</si>
  <si>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</si>
  <si>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</si>
  <si>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</si>
  <si>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</si>
  <si>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</si>
  <si>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</si>
  <si>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</si>
  <si>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</si>
  <si>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</si>
  <si>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</si>
  <si>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</si>
  <si>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</si>
  <si>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</si>
  <si>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</si>
  <si>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</si>
  <si>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</si>
  <si>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</si>
  <si>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</si>
  <si>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</si>
  <si>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</si>
  <si>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</si>
  <si>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</si>
  <si>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</si>
  <si>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</si>
  <si>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</si>
  <si>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</si>
  <si>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</si>
  <si>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</si>
  <si>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</si>
  <si>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</si>
  <si>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</si>
  <si>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</si>
  <si>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</si>
  <si>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</si>
  <si>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</si>
  <si>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</si>
  <si>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</si>
  <si>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</si>
  <si>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</si>
  <si>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</si>
  <si>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</si>
  <si>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</si>
  <si>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</si>
  <si>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</si>
  <si>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</si>
  <si>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</si>
  <si>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</si>
  <si>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</si>
  <si>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</si>
  <si>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</si>
  <si>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</si>
  <si>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</si>
  <si>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</si>
  <si>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</si>
  <si>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</si>
  <si>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</si>
  <si>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</si>
  <si>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</si>
  <si>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</si>
  <si>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</si>
  <si>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</si>
  <si>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</si>
  <si>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</si>
  <si>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</si>
  <si>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</si>
  <si>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</si>
  <si>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</si>
  <si>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</si>
  <si>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</si>
  <si>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</si>
  <si>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</si>
  <si>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</si>
  <si>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</si>
  <si>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</si>
  <si>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</si>
  <si>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</si>
  <si>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</si>
  <si>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</si>
  <si>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</si>
  <si>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</si>
  <si>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</si>
  <si>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</si>
  <si>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</si>
  <si>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</si>
  <si>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</si>
  <si>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</si>
  <si>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</si>
  <si>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</si>
  <si>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</si>
  <si>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</si>
  <si>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</si>
  <si>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</si>
  <si>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</si>
  <si>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</si>
  <si>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</si>
  <si>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</si>
  <si>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</si>
  <si>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</si>
  <si>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</si>
  <si>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</si>
  <si>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</si>
  <si>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</si>
  <si>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</si>
  <si>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</si>
  <si>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</si>
  <si>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</si>
  <si>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</si>
  <si>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</si>
  <si>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</si>
  <si>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</si>
  <si>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</si>
  <si>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</si>
  <si>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</si>
  <si>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</si>
  <si>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</si>
  <si>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</si>
  <si>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</si>
  <si>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</si>
  <si>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</si>
  <si>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</si>
  <si>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</si>
  <si>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</si>
  <si>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</si>
  <si>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</si>
  <si>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</si>
  <si>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</si>
  <si>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</si>
  <si>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</si>
  <si>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</si>
  <si>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</si>
  <si>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</si>
  <si>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</si>
  <si>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</si>
  <si>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</si>
  <si>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</si>
  <si>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</si>
  <si>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</si>
  <si>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</si>
  <si>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</si>
  <si>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</si>
  <si>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</si>
  <si>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</si>
  <si>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</si>
  <si>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</si>
  <si>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</si>
  <si>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</si>
  <si>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</si>
  <si>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</si>
  <si>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</si>
  <si>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</si>
  <si>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</si>
  <si>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</si>
  <si>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</si>
  <si>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</si>
  <si>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</si>
  <si>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</si>
  <si>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</si>
  <si>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</si>
  <si>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</si>
  <si>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</si>
  <si>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</si>
  <si>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</si>
  <si>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</si>
  <si>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</si>
  <si>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</si>
  <si>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</si>
  <si>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</si>
  <si>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</si>
  <si>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</si>
  <si>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</si>
  <si>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</si>
  <si>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</si>
  <si>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</si>
  <si>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</si>
  <si>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</si>
  <si>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</si>
  <si>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</si>
  <si>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</si>
  <si>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</si>
  <si>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</si>
  <si>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</si>
  <si>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</si>
  <si>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</si>
  <si>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</si>
  <si>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</si>
  <si>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</si>
  <si>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</si>
  <si>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</si>
  <si>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</si>
  <si>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</si>
  <si>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</si>
  <si>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</si>
  <si>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</si>
  <si>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</si>
  <si>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</si>
  <si>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</si>
  <si>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</si>
  <si>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</si>
  <si>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</si>
  <si>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</si>
  <si>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</si>
  <si>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</si>
  <si>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</si>
  <si>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</si>
  <si>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</si>
  <si>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</si>
  <si>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</si>
  <si>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</si>
  <si>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</si>
  <si>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</si>
  <si>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</si>
  <si>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</si>
  <si>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</si>
  <si>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</si>
  <si>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</si>
  <si>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</si>
  <si>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</si>
  <si>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</si>
  <si>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</si>
  <si>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</si>
  <si>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</si>
  <si>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</si>
  <si>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</si>
  <si>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</si>
  <si>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</si>
  <si>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</si>
  <si>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</si>
  <si>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</si>
  <si>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</si>
  <si>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</si>
  <si>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</si>
  <si>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</si>
  <si>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</si>
  <si>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</si>
  <si>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</si>
  <si>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</si>
  <si>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</si>
  <si>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</si>
  <si>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</si>
  <si>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</si>
  <si>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</si>
  <si>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</si>
  <si>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</si>
  <si>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</si>
  <si>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</si>
  <si>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</si>
  <si>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</si>
  <si>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</si>
  <si>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</si>
  <si>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</si>
  <si>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</si>
  <si>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</si>
  <si>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</si>
  <si>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</si>
  <si>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</si>
  <si>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</si>
  <si>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</si>
  <si>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</si>
  <si>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</si>
  <si>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</si>
  <si>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</si>
  <si>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</si>
  <si>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</si>
  <si>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</si>
  <si>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</si>
  <si>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</si>
  <si>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</si>
  <si>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</si>
  <si>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</si>
  <si>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</si>
  <si>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</si>
  <si>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</si>
  <si>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</si>
  <si>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</si>
  <si>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</si>
  <si>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</si>
  <si>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</si>
  <si>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</si>
  <si>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</si>
  <si>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</si>
  <si>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</si>
  <si>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</si>
  <si>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</si>
  <si>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</si>
  <si>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</si>
  <si>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</si>
  <si>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</si>
  <si>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</si>
  <si>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</si>
  <si>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</si>
  <si>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</si>
  <si>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</si>
  <si>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</si>
  <si>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</si>
  <si>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</si>
  <si>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</si>
  <si>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</si>
  <si>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</si>
  <si>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</si>
  <si>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</si>
  <si>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</si>
  <si>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</si>
  <si>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</si>
  <si>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</si>
  <si>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</si>
  <si>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</si>
  <si>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</si>
  <si>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</si>
  <si>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</si>
  <si>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</si>
  <si>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</si>
  <si>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</si>
  <si>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</si>
  <si>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</si>
  <si>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</si>
  <si>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</si>
  <si>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</si>
  <si>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</si>
  <si>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</si>
  <si>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</si>
  <si>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</si>
  <si>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</si>
  <si>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</si>
  <si>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</si>
  <si>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</si>
  <si>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</si>
  <si>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</si>
  <si>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</si>
  <si>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</si>
  <si>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</si>
  <si>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</si>
  <si>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</si>
  <si>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</si>
  <si>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</si>
  <si>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</si>
  <si>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</si>
  <si>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</si>
  <si>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</si>
  <si>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</si>
  <si>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</si>
  <si>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</si>
  <si>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</si>
  <si>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</si>
  <si>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</si>
  <si>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</si>
  <si>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</si>
  <si>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</si>
  <si>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</si>
  <si>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</si>
  <si>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</si>
  <si>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</si>
  <si>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</si>
  <si>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</si>
  <si>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</si>
  <si>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</si>
  <si>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</si>
  <si>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</si>
  <si>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</si>
  <si>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</si>
  <si>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</si>
  <si>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</si>
  <si>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</si>
  <si>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</si>
  <si>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</si>
  <si>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</si>
  <si>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</si>
  <si>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</si>
  <si>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</si>
  <si>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</si>
  <si>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</si>
  <si>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</si>
  <si>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</si>
  <si>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</si>
  <si>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</si>
  <si>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</si>
  <si>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</si>
  <si>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</si>
  <si>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</si>
  <si>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</si>
  <si>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</si>
  <si>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</si>
  <si>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</si>
  <si>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</si>
  <si>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</si>
  <si>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</si>
  <si>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</si>
  <si>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</si>
  <si>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</si>
  <si>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</si>
  <si>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</si>
  <si>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</si>
  <si>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</si>
  <si>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</si>
  <si>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</si>
  <si>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</si>
  <si>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</si>
  <si>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</si>
  <si>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</si>
  <si>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</si>
  <si>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</si>
  <si>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</si>
  <si>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</si>
  <si>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</si>
  <si>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</si>
  <si>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</si>
  <si>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</si>
  <si>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</si>
  <si>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</si>
  <si>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</si>
  <si>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</si>
  <si>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</si>
  <si>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</si>
  <si>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</si>
  <si>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</si>
  <si>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</si>
  <si>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</si>
  <si>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</si>
  <si>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</si>
  <si>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</si>
  <si>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</si>
  <si>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</si>
  <si>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</si>
  <si>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</si>
  <si>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</si>
  <si>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</si>
  <si>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</si>
  <si>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</si>
  <si>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</si>
  <si>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</si>
  <si>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</si>
  <si>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</si>
  <si>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</si>
  <si>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</si>
  <si>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</si>
  <si>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</si>
  <si>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</si>
  <si>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</si>
  <si>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</si>
  <si>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</si>
  <si>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</si>
  <si>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</si>
  <si>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</si>
  <si>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</si>
  <si>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</si>
  <si>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</si>
  <si>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</si>
  <si>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</si>
  <si>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</si>
  <si>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</si>
  <si>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</si>
  <si>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</si>
  <si>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</si>
  <si>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</si>
  <si>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</si>
  <si>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</si>
  <si>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</si>
  <si>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</si>
  <si>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</si>
  <si>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</si>
  <si>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</si>
  <si>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</si>
  <si>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</si>
  <si>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</si>
  <si>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</si>
  <si>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</si>
  <si>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</si>
  <si>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</si>
  <si>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</si>
  <si>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</si>
  <si>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</si>
  <si>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</si>
  <si>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</si>
  <si>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</si>
  <si>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</si>
  <si>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</si>
  <si>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</si>
  <si>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</si>
  <si>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</si>
  <si>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</si>
  <si>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</si>
  <si>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</si>
  <si>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</si>
  <si>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</si>
  <si>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</si>
  <si>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</si>
  <si>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</si>
  <si>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</si>
  <si>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</si>
  <si>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</si>
  <si>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</si>
  <si>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</si>
  <si>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</si>
  <si>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</si>
  <si>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</si>
  <si>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</si>
  <si>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</si>
  <si>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</si>
  <si>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</si>
  <si>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</si>
  <si>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</si>
  <si>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</si>
  <si>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</si>
  <si>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</si>
  <si>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</si>
  <si>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</si>
  <si>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</si>
  <si>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</si>
  <si>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</si>
  <si>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</si>
  <si>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</si>
  <si>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</si>
  <si>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</si>
  <si>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</si>
  <si>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</si>
  <si>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</si>
  <si>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</si>
  <si>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</si>
  <si>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</si>
  <si>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</si>
  <si>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</si>
  <si>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</si>
  <si>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</si>
  <si>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</si>
  <si>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</si>
  <si>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</si>
  <si>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</si>
  <si>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</si>
  <si>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</si>
  <si>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</si>
  <si>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</si>
  <si>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</si>
  <si>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</si>
  <si>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</si>
  <si>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</si>
  <si>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</si>
  <si>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</si>
  <si>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</si>
  <si>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</si>
  <si>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</si>
  <si>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</si>
  <si>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</si>
  <si>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</si>
  <si>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</si>
  <si>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</si>
  <si>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</si>
  <si>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</si>
  <si>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</si>
  <si>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</si>
  <si>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</si>
  <si>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</si>
  <si>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</si>
  <si>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</si>
  <si>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</si>
  <si>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</si>
  <si>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</si>
  <si>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</si>
  <si>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</si>
  <si>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</si>
  <si>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</si>
  <si>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</si>
  <si>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</si>
  <si>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</si>
  <si>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</si>
  <si>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</si>
  <si>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</si>
  <si>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</si>
  <si>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</si>
  <si>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</si>
  <si>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</si>
  <si>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</si>
  <si>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</si>
  <si>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</si>
  <si>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</si>
  <si>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</si>
  <si>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</si>
  <si>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</si>
  <si>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</si>
  <si>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</si>
  <si>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</si>
  <si>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</si>
  <si>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</si>
  <si>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</si>
  <si>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</si>
  <si>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</si>
  <si>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</si>
  <si>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</si>
  <si>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</si>
  <si>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</si>
  <si>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</si>
  <si>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</si>
  <si>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</si>
  <si>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</si>
  <si>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</si>
  <si>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</si>
  <si>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</si>
  <si>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</si>
  <si>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</si>
  <si>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</si>
  <si>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</si>
  <si>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</si>
  <si>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</si>
  <si>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</si>
  <si>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</si>
  <si>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</si>
  <si>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</si>
  <si>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</si>
  <si>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</si>
  <si>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</si>
  <si>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</si>
  <si>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</si>
  <si>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</si>
  <si>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</si>
  <si>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</si>
  <si>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</si>
  <si>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</si>
  <si>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</si>
  <si>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</si>
  <si>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</si>
  <si>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</si>
  <si>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</si>
  <si>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</si>
  <si>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</si>
  <si>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</si>
  <si>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</si>
  <si>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</si>
  <si>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</si>
  <si>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</si>
  <si>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</si>
  <si>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</si>
  <si>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</si>
  <si>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</si>
  <si>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</si>
  <si>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</si>
  <si>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</si>
  <si>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</si>
  <si>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</si>
  <si>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</si>
  <si>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</si>
  <si>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</si>
  <si>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</si>
  <si>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</si>
  <si>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</si>
  <si>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</si>
  <si>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</si>
  <si>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</si>
  <si>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</si>
  <si>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</si>
  <si>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</si>
  <si>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</si>
  <si>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</si>
  <si>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</si>
  <si>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</si>
  <si>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</si>
  <si>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</si>
  <si>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</si>
  <si>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</si>
  <si>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</si>
  <si>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</si>
  <si>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</si>
  <si>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</si>
  <si>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</si>
  <si>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</si>
  <si>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</si>
  <si>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</si>
  <si>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</si>
  <si>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</si>
  <si>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</si>
  <si>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</si>
  <si>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</si>
  <si>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</si>
  <si>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</si>
  <si>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</si>
  <si>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</si>
  <si>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</si>
  <si>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</si>
  <si>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</si>
  <si>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</si>
  <si>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</si>
  <si>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</si>
  <si>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</si>
  <si>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</si>
  <si>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</si>
  <si>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</si>
  <si>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</si>
  <si>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</si>
  <si>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</si>
  <si>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</si>
  <si>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</si>
  <si>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</si>
  <si>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</si>
  <si>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</si>
  <si>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</si>
  <si>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</si>
  <si>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</si>
  <si>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</si>
  <si>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</si>
  <si>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</si>
  <si>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</si>
  <si>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</si>
  <si>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</si>
  <si>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</si>
  <si>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</si>
  <si>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</si>
  <si>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</si>
  <si>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</si>
  <si>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</si>
  <si>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</si>
  <si>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</si>
  <si>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</si>
  <si>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</si>
  <si>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</si>
  <si>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</si>
  <si>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</si>
  <si>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</si>
  <si>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</si>
  <si>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</si>
  <si>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</si>
  <si>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</si>
  <si>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</si>
  <si>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</si>
  <si>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</si>
  <si>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</si>
  <si>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</si>
  <si>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</si>
  <si>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</si>
  <si>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</si>
  <si>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</si>
  <si>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</si>
  <si>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</si>
  <si>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</si>
  <si>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</si>
  <si>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</si>
  <si>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</si>
  <si>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</si>
  <si>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</si>
  <si>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</si>
  <si>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</si>
  <si>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</si>
  <si>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</si>
  <si>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</si>
  <si>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</si>
  <si>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</si>
  <si>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</si>
  <si>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</si>
  <si>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</si>
  <si>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</si>
  <si>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</si>
  <si>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</si>
  <si>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</si>
  <si>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</si>
  <si>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</si>
  <si>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</si>
  <si>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</si>
  <si>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</si>
  <si>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</si>
  <si>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</si>
  <si>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</si>
  <si>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</si>
  <si>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</si>
  <si>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</si>
  <si>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</si>
  <si>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</si>
  <si>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</si>
  <si>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</si>
  <si>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</si>
  <si>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</si>
  <si>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</si>
  <si>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</si>
  <si>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</si>
  <si>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</si>
  <si>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</si>
  <si>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</si>
  <si>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</si>
  <si>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</si>
  <si>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</si>
  <si>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</si>
  <si>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</si>
  <si>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</si>
  <si>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</si>
  <si>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</si>
  <si>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</si>
  <si>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</si>
  <si>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</si>
  <si>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</si>
  <si>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</si>
  <si>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</si>
  <si>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</si>
  <si>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</si>
  <si>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</si>
  <si>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</si>
  <si>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</si>
  <si>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</si>
  <si>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</si>
  <si>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</si>
  <si>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</si>
  <si>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</si>
  <si>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</si>
  <si>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</si>
  <si>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</si>
  <si>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</si>
  <si>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</si>
  <si>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</si>
  <si>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</si>
  <si>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</si>
  <si>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</si>
  <si>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</si>
  <si>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</si>
  <si>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</si>
  <si>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</si>
  <si>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</si>
  <si>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</si>
  <si>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</si>
  <si>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</si>
  <si>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</si>
  <si>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</si>
  <si>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</si>
  <si>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</si>
  <si>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</si>
  <si>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</si>
  <si>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</si>
  <si>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</si>
  <si>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</si>
  <si>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</si>
  <si>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</si>
  <si>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</si>
  <si>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</si>
  <si>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</si>
  <si>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</si>
  <si>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</si>
  <si>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</si>
  <si>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</si>
  <si>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</si>
  <si>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</si>
  <si>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</si>
  <si>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</si>
  <si>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</si>
  <si>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</si>
  <si>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</si>
  <si>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</si>
  <si>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</si>
  <si>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</si>
  <si>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</si>
  <si>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</si>
  <si>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</si>
  <si>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</si>
  <si>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</si>
  <si>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</si>
  <si>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</si>
  <si>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</si>
  <si>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</si>
  <si>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</si>
  <si>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</si>
  <si>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</si>
  <si>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</si>
  <si>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</si>
  <si>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</si>
  <si>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</si>
  <si>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</si>
  <si>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</si>
  <si>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</si>
  <si>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</si>
  <si>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</si>
  <si>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</si>
  <si>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</si>
  <si>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</si>
  <si>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</si>
  <si>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</si>
  <si>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</si>
  <si>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</si>
  <si>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</si>
  <si>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</si>
  <si>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</si>
  <si>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</si>
  <si>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</si>
  <si>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</si>
  <si>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</si>
  <si>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</si>
  <si>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</si>
  <si>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</si>
  <si>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</si>
  <si>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</si>
  <si>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</si>
  <si>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</si>
  <si>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</si>
  <si>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</si>
  <si>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</si>
  <si>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</si>
  <si>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</si>
  <si>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</si>
  <si>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</si>
  <si>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</si>
  <si>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</si>
  <si>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</si>
  <si>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</si>
  <si>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</si>
  <si>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</si>
  <si>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</si>
  <si>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</si>
  <si>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</si>
  <si>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</si>
  <si>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</si>
  <si>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</si>
  <si>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</si>
  <si>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</si>
  <si>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</si>
  <si>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</si>
  <si>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</si>
  <si>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</si>
  <si>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</si>
  <si>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</si>
  <si>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</si>
  <si>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</si>
  <si>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</si>
  <si>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</si>
  <si>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</si>
  <si>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</si>
  <si>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</si>
  <si>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</si>
  <si>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</si>
  <si>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</si>
  <si>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</si>
  <si>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</si>
  <si>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</si>
  <si>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</si>
  <si>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</si>
  <si>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</si>
  <si>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</si>
  <si>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</si>
  <si>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</si>
  <si>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</si>
  <si>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</si>
  <si>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</si>
  <si>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</si>
  <si>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</si>
  <si>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</si>
  <si>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</si>
  <si>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</si>
  <si>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</si>
  <si>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</si>
  <si>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</si>
  <si>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</si>
  <si>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</si>
  <si>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</si>
  <si>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</si>
  <si>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</si>
  <si>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</si>
  <si>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</si>
  <si>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</si>
  <si>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</si>
  <si>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</si>
  <si>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</si>
  <si>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</si>
  <si>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</si>
  <si>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</si>
  <si>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</si>
  <si>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</si>
  <si>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</si>
  <si>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</si>
  <si>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</si>
  <si>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</si>
  <si>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</si>
  <si>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</si>
  <si>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</si>
  <si>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</si>
  <si>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</si>
  <si>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</si>
  <si>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</si>
  <si>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</si>
  <si>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</si>
  <si>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</si>
  <si>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</si>
  <si>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</si>
  <si>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</si>
  <si>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</si>
  <si>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</si>
  <si>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</si>
  <si>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</si>
  <si>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</si>
  <si>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</si>
  <si>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</si>
  <si>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</si>
  <si>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</si>
  <si>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</si>
  <si>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</si>
  <si>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</si>
  <si>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</si>
  <si>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</si>
  <si>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</si>
  <si>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</si>
  <si>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</si>
  <si>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</si>
  <si>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</si>
  <si>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</si>
  <si>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</si>
  <si>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</si>
  <si>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</si>
  <si>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</si>
  <si>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</si>
  <si>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</si>
  <si>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</si>
  <si>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</si>
  <si>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</si>
  <si>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</si>
  <si>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</si>
  <si>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</si>
  <si>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</si>
  <si>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</si>
  <si>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</si>
  <si>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</si>
  <si>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</si>
  <si>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</si>
  <si>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</si>
  <si>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</si>
  <si>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</si>
  <si>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</si>
  <si>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</si>
  <si>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</si>
  <si>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</si>
  <si>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</si>
  <si>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</si>
  <si>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</si>
  <si>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</si>
  <si>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</si>
  <si>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</si>
  <si>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</si>
  <si>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</si>
  <si>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</si>
  <si>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</si>
  <si>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</si>
  <si>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</si>
  <si>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</si>
  <si>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</si>
  <si>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</si>
  <si>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</si>
  <si>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</si>
  <si>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</si>
  <si>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</si>
  <si>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</si>
  <si>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</si>
  <si>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</si>
  <si>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</si>
  <si>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</si>
  <si>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</si>
  <si>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</si>
  <si>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</si>
  <si>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</si>
  <si>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</si>
  <si>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</si>
  <si>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</si>
  <si>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</si>
  <si>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</si>
  <si>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</si>
  <si>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</si>
  <si>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</si>
  <si>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</si>
  <si>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</si>
  <si>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</si>
  <si>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</si>
  <si>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</si>
  <si>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</si>
  <si>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</si>
  <si>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</si>
  <si>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</si>
  <si>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</si>
  <si>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</si>
  <si>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</si>
  <si>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</si>
  <si>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</si>
  <si>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</si>
  <si>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</si>
  <si>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</si>
  <si>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</si>
  <si>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</si>
  <si>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</si>
  <si>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</si>
  <si>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</si>
  <si>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</si>
  <si>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</si>
  <si>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</si>
  <si>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</si>
  <si>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</si>
  <si>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</si>
  <si>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</si>
  <si>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</si>
  <si>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</si>
  <si>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</si>
  <si>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</si>
  <si>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</si>
  <si>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</si>
  <si>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</si>
  <si>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</si>
  <si>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</si>
  <si>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</si>
  <si>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</si>
  <si>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</si>
  <si>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</si>
  <si>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</si>
  <si>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</si>
  <si>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</si>
  <si>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</si>
  <si>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</si>
  <si>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</si>
  <si>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</si>
  <si>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</si>
  <si>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</si>
  <si>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</si>
  <si>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</si>
  <si>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</si>
  <si>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</si>
  <si>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</si>
  <si>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</si>
  <si>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</si>
  <si>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</si>
  <si>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</si>
  <si>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</si>
  <si>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</si>
  <si>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</si>
  <si>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</si>
  <si>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</si>
  <si>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</si>
  <si>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</si>
  <si>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</si>
  <si>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</si>
  <si>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</si>
  <si>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</si>
  <si>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</si>
  <si>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</si>
  <si>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</si>
  <si>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</si>
  <si>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</si>
  <si>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</si>
  <si>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</si>
  <si>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</si>
  <si>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</si>
  <si>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</si>
  <si>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</si>
  <si>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</si>
  <si>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</si>
  <si>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</si>
  <si>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</si>
  <si>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</si>
  <si>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</si>
  <si>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</si>
  <si>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</si>
  <si>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</si>
  <si>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</si>
  <si>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</si>
  <si>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</si>
  <si>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</si>
  <si>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</si>
  <si>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</si>
  <si>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</si>
  <si>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</si>
  <si>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</si>
  <si>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</si>
  <si>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</si>
  <si>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</si>
  <si>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</si>
  <si>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</si>
  <si>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</si>
  <si>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</si>
  <si>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</si>
  <si>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</si>
  <si>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</si>
  <si>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</si>
  <si>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</si>
  <si>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</si>
  <si>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</si>
  <si>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</si>
  <si>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</si>
  <si>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</si>
  <si>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</si>
  <si>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</si>
  <si>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</si>
  <si>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</si>
  <si>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</si>
  <si>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</si>
  <si>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</si>
  <si>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</si>
  <si>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</si>
  <si>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</si>
  <si>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</si>
  <si>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</si>
  <si>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</si>
  <si>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</si>
  <si>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</si>
  <si>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</si>
  <si>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</si>
  <si>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</si>
  <si>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</si>
  <si>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</si>
  <si>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</si>
  <si>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</si>
  <si>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</si>
  <si>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</si>
  <si>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</si>
  <si>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</si>
  <si>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</si>
  <si>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</si>
  <si>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</si>
  <si>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</si>
  <si>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</si>
  <si>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</si>
  <si>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</si>
  <si>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</si>
  <si>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</si>
  <si>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</si>
  <si>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</si>
  <si>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</si>
  <si>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</si>
  <si>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</si>
  <si>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</si>
  <si>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</si>
  <si>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</si>
  <si>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</si>
  <si>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</si>
  <si>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</si>
  <si>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</si>
  <si>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</si>
  <si>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</si>
  <si>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</si>
  <si>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</si>
  <si>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</si>
  <si>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</si>
  <si>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</si>
  <si>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</si>
  <si>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</si>
  <si>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</si>
  <si>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</si>
  <si>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</si>
  <si>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</si>
  <si>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</si>
  <si>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</si>
  <si>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</si>
  <si>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</si>
  <si>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</si>
  <si>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</si>
  <si>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</si>
  <si>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</si>
  <si>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</si>
  <si>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</si>
  <si>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</si>
  <si>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</si>
  <si>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</si>
  <si>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</si>
  <si>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</si>
  <si>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</si>
  <si>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</si>
  <si>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</si>
  <si>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</si>
  <si>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</si>
  <si>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</si>
  <si>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</si>
  <si>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</si>
  <si>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</si>
  <si>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</si>
  <si>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</si>
  <si>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</si>
  <si>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</si>
  <si>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</si>
  <si>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</si>
  <si>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</si>
  <si>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</si>
  <si>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</si>
  <si>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</si>
  <si>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</si>
  <si>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</si>
  <si>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</si>
  <si>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</si>
  <si>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</si>
  <si>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</si>
  <si>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</si>
  <si>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</si>
  <si>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</si>
  <si>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</si>
  <si>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</si>
  <si>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</si>
  <si>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</si>
  <si>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</si>
  <si>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</si>
  <si>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</si>
  <si>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</si>
  <si>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</si>
  <si>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</si>
  <si>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</si>
  <si>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</si>
  <si>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</si>
  <si>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</si>
  <si>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</si>
  <si>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</si>
  <si>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</si>
  <si>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</si>
  <si>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</si>
  <si>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</si>
  <si>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</si>
  <si>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</si>
  <si>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</si>
  <si>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</si>
  <si>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</si>
  <si>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</si>
  <si>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</si>
  <si>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</si>
  <si>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</si>
  <si>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</si>
  <si>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</si>
  <si>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</si>
  <si>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</si>
  <si>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</si>
  <si>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</si>
  <si>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</si>
  <si>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</si>
  <si>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</si>
  <si>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</si>
  <si>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</si>
  <si>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</si>
  <si>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</si>
  <si>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</si>
  <si>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</si>
  <si>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</si>
  <si>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</si>
  <si>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</si>
  <si>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</si>
  <si>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</si>
  <si>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</si>
  <si>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</si>
  <si>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</si>
  <si>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</si>
  <si>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</si>
  <si>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</si>
  <si>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</si>
  <si>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</si>
  <si>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</si>
  <si>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</si>
  <si>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</si>
  <si>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</si>
  <si>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</si>
  <si>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</si>
  <si>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</si>
  <si>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</si>
  <si>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</si>
  <si>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</si>
  <si>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</si>
  <si>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</si>
  <si>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</si>
  <si>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</si>
  <si>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</si>
  <si>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</si>
  <si>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</si>
  <si>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</si>
  <si>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</si>
  <si>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</si>
  <si>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</si>
  <si>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</si>
  <si>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</si>
  <si>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</si>
  <si>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</si>
  <si>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</si>
  <si>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</si>
  <si>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</si>
  <si>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</si>
  <si>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</si>
  <si>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</si>
  <si>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</si>
  <si>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</si>
  <si>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</si>
  <si>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</si>
  <si>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</si>
  <si>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</si>
  <si>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</si>
  <si>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</si>
  <si>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</si>
  <si>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</si>
  <si>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</si>
  <si>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</si>
  <si>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</si>
  <si>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</si>
  <si>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</si>
  <si>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</si>
  <si>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</si>
  <si>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</si>
  <si>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</si>
  <si>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</si>
  <si>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</si>
  <si>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</si>
  <si>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</si>
  <si>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</si>
  <si>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</si>
  <si>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</si>
  <si>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</si>
  <si>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</si>
  <si>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</si>
  <si>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</si>
  <si>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</si>
  <si>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</si>
  <si>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</si>
  <si>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</si>
  <si>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</si>
  <si>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</si>
  <si>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</si>
  <si>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</si>
  <si>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</si>
  <si>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</si>
  <si>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</si>
  <si>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</si>
  <si>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</si>
  <si>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</si>
  <si>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</si>
  <si>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</si>
  <si>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</si>
  <si>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</si>
  <si>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</si>
  <si>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</si>
  <si>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</si>
  <si>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</si>
  <si>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</si>
  <si>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</si>
  <si>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</si>
  <si>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</si>
  <si>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</si>
  <si>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</si>
  <si>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</si>
  <si>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</si>
  <si>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</si>
  <si>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</si>
  <si>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</si>
  <si>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</si>
  <si>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</si>
  <si>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</si>
  <si>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</si>
  <si>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</si>
  <si>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</si>
  <si>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</si>
  <si>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</si>
  <si>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</si>
  <si>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</si>
  <si>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</si>
  <si>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</si>
  <si>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</si>
  <si>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</si>
  <si>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</si>
  <si>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</si>
  <si>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</si>
  <si>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</si>
  <si>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</si>
  <si>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</si>
  <si>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</si>
  <si>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</si>
  <si>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</si>
  <si>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</si>
  <si>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</si>
  <si>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</si>
  <si>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</si>
  <si>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</si>
  <si>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</si>
  <si>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</si>
  <si>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</si>
  <si>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</si>
  <si>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</si>
  <si>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</si>
  <si>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</si>
  <si>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</si>
  <si>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</si>
  <si>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</si>
  <si>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</si>
  <si>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</si>
  <si>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</si>
  <si>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</si>
  <si>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</si>
  <si>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</si>
  <si>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</si>
  <si>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</si>
  <si>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</si>
  <si>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</si>
  <si>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</si>
  <si>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</si>
  <si>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</si>
  <si>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</si>
  <si>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</si>
  <si>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</si>
  <si>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</si>
  <si>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</si>
  <si>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</si>
  <si>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</si>
  <si>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</si>
  <si>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</si>
  <si>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</si>
  <si>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</si>
  <si>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</si>
  <si>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</si>
  <si>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</si>
  <si>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</si>
  <si>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</si>
  <si>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</si>
  <si>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</si>
  <si>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</si>
  <si>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</si>
  <si>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</si>
  <si>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</si>
  <si>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</si>
  <si>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</si>
  <si>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</si>
  <si>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</si>
  <si>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</si>
  <si>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</si>
  <si>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</si>
  <si>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</si>
  <si>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</si>
  <si>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</si>
  <si>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</si>
  <si>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</si>
  <si>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</si>
  <si>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</si>
  <si>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</si>
  <si>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</si>
  <si>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</si>
  <si>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</si>
  <si>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</si>
  <si>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</si>
  <si>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</si>
  <si>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</si>
  <si>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</si>
  <si>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</si>
  <si>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</si>
  <si>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</si>
  <si>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</si>
  <si>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</si>
  <si>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</si>
  <si>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</si>
  <si>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</si>
  <si>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</si>
  <si>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</si>
  <si>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</si>
  <si>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</si>
  <si>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</si>
  <si>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</si>
  <si>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</si>
  <si>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</si>
  <si>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</si>
  <si>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</si>
  <si>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</si>
  <si>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</si>
  <si>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</si>
  <si>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</si>
  <si>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</si>
  <si>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</si>
  <si>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</si>
  <si>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</si>
  <si>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</si>
  <si>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</si>
  <si>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</si>
  <si>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</si>
  <si>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</si>
  <si>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</si>
  <si>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</si>
  <si>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</si>
  <si>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</si>
  <si>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</si>
  <si>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</si>
  <si>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</si>
  <si>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</si>
  <si>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</si>
  <si>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</si>
  <si>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</si>
  <si>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</si>
  <si>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</si>
  <si>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</si>
  <si>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</si>
  <si>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</si>
  <si>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</si>
  <si>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</si>
  <si>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</si>
  <si>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</si>
  <si>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</si>
  <si>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</si>
  <si>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</si>
  <si>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</si>
  <si>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</si>
  <si>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</si>
  <si>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</si>
  <si>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</si>
  <si>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</si>
  <si>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</si>
  <si>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</si>
  <si>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</si>
  <si>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</si>
  <si>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</si>
  <si>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</si>
  <si>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</si>
  <si>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</si>
  <si>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</si>
  <si>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</si>
  <si>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</si>
  <si>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</si>
  <si>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</si>
  <si>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</si>
  <si>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</si>
  <si>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</si>
  <si>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</si>
  <si>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</si>
  <si>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</si>
  <si>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</si>
  <si>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</si>
  <si>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</si>
  <si>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</si>
  <si>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</si>
  <si>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</si>
  <si>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</si>
  <si>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</si>
  <si>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</si>
  <si>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</si>
  <si>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</si>
  <si>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</si>
  <si>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</si>
  <si>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</si>
  <si>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</si>
  <si>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</si>
  <si>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</si>
  <si>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</si>
  <si>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</si>
  <si>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</si>
  <si>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</si>
  <si>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</si>
  <si>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</si>
  <si>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</si>
  <si>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</si>
  <si>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</si>
  <si>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</si>
  <si>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</si>
  <si>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</si>
  <si>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</si>
  <si>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</si>
  <si>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</si>
  <si>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</si>
  <si>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</si>
  <si>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</si>
  <si>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</si>
  <si>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</si>
  <si>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</si>
  <si>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</si>
  <si>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</si>
  <si>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</si>
  <si>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</si>
  <si>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</si>
  <si>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</si>
  <si>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</si>
  <si>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</si>
  <si>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</si>
  <si>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</si>
  <si>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</si>
  <si>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</si>
  <si>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</si>
  <si>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</si>
  <si>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</si>
  <si>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</si>
  <si>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</si>
  <si>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</si>
  <si>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</si>
  <si>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</si>
  <si>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</si>
  <si>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</si>
  <si>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</si>
  <si>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</si>
  <si>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</si>
  <si>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</si>
  <si>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</si>
  <si>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</si>
  <si>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</si>
  <si>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</si>
  <si>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</si>
  <si>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</si>
  <si>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</si>
  <si>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</si>
  <si>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</si>
  <si>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</si>
  <si>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</si>
  <si>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</si>
  <si>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</si>
  <si>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</si>
  <si>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</si>
  <si>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</si>
  <si>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</si>
  <si>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</si>
  <si>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</si>
  <si>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</si>
  <si>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</si>
  <si>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</si>
  <si>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</si>
  <si>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</si>
  <si>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</si>
  <si>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</si>
  <si>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</si>
  <si>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</si>
  <si>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</si>
  <si>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</si>
  <si>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</si>
  <si>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</si>
  <si>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</si>
  <si>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</si>
  <si>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</si>
  <si>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</si>
  <si>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</si>
  <si>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</si>
  <si>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</si>
  <si>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</si>
  <si>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</si>
  <si>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</si>
  <si>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</si>
  <si>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</si>
  <si>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</si>
  <si>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</si>
  <si>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</si>
  <si>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</si>
  <si>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</si>
  <si>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</si>
  <si>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</si>
  <si>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</si>
  <si>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</si>
  <si>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</si>
  <si>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</si>
  <si>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</si>
  <si>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</si>
  <si>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</si>
  <si>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</si>
  <si>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</si>
  <si>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</si>
  <si>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</si>
  <si>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</si>
  <si>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</si>
  <si>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</si>
  <si>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</si>
  <si>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</si>
  <si>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</si>
  <si>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</si>
  <si>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</si>
  <si>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</si>
  <si>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</si>
  <si>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</si>
  <si>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</si>
  <si>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</si>
  <si>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</si>
  <si>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</si>
  <si>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</si>
  <si>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</si>
  <si>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</si>
  <si>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</si>
  <si>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</si>
  <si>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</si>
  <si>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</si>
  <si>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</si>
  <si>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</si>
  <si>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</si>
  <si>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</si>
  <si>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</si>
  <si>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</si>
  <si>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</si>
  <si>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</si>
  <si>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</si>
  <si>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</si>
  <si>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</si>
  <si>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</si>
  <si>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</si>
  <si>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</si>
  <si>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</si>
  <si>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</si>
  <si>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</si>
  <si>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</si>
  <si>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</si>
  <si>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</si>
  <si>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</si>
  <si>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</si>
  <si>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</si>
  <si>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</si>
  <si>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</si>
  <si>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</si>
  <si>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</si>
  <si>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</si>
  <si>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</si>
  <si>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</si>
  <si>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</si>
  <si>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</si>
  <si>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</si>
  <si>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</si>
  <si>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</si>
  <si>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</si>
  <si>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</si>
  <si>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</si>
  <si>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</si>
  <si>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</si>
  <si>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</si>
  <si>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</si>
  <si>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</si>
  <si>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</si>
  <si>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</si>
  <si>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</si>
  <si>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</si>
  <si>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</si>
  <si>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</si>
  <si>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</si>
  <si>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</si>
  <si>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</si>
  <si>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</si>
  <si>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</si>
  <si>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</si>
  <si>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</si>
  <si>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</si>
  <si>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</si>
  <si>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</si>
  <si>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</si>
  <si>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</si>
  <si>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</si>
  <si>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</si>
  <si>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</si>
  <si>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</si>
  <si>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</si>
  <si>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</si>
  <si>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</si>
  <si>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</si>
  <si>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</si>
  <si>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</si>
  <si>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</si>
  <si>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</si>
  <si>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</si>
  <si>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</si>
  <si>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</si>
  <si>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</si>
  <si>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</si>
  <si>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</si>
  <si>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</si>
  <si>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</si>
  <si>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</si>
  <si>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</si>
  <si>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</si>
  <si>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</si>
  <si>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</si>
  <si>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</si>
  <si>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</si>
  <si>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</si>
  <si>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</si>
  <si>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</si>
  <si>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</si>
  <si>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</si>
  <si>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</si>
  <si>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</si>
  <si>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</si>
  <si>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</si>
  <si>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</si>
  <si>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</si>
  <si>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</si>
  <si>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</si>
  <si>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</si>
  <si>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</si>
  <si>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</si>
  <si>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</si>
  <si>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</si>
  <si>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</si>
  <si>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</si>
  <si>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</si>
  <si>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</si>
  <si>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</si>
  <si>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</si>
  <si>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</si>
  <si>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</si>
  <si>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</si>
  <si>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</si>
  <si>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</si>
  <si>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</si>
  <si>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</si>
  <si>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</si>
  <si>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</si>
  <si>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</si>
  <si>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</si>
  <si>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</si>
  <si>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</si>
  <si>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</si>
  <si>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</si>
  <si>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</si>
  <si>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</si>
  <si>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</si>
  <si>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</si>
  <si>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</si>
  <si>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</si>
  <si>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</si>
  <si>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</si>
  <si>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</si>
  <si>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</si>
  <si>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</si>
  <si>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</si>
  <si>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</si>
  <si>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</si>
  <si>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</si>
  <si>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</si>
  <si>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</si>
  <si>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</si>
  <si>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</si>
  <si>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</si>
  <si>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</si>
  <si>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</si>
  <si>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</si>
  <si>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</si>
  <si>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</si>
  <si>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</si>
  <si>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</si>
  <si>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</si>
  <si>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</si>
  <si>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</si>
  <si>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</si>
  <si>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</si>
  <si>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</si>
  <si>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</si>
  <si>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</si>
  <si>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</si>
  <si>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</si>
  <si>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</si>
  <si>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</si>
  <si>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</si>
  <si>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</si>
  <si>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</si>
  <si>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</si>
  <si>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</si>
  <si>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</si>
  <si>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</si>
  <si>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</si>
  <si>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</si>
  <si>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</si>
  <si>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</si>
  <si>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</si>
  <si>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</si>
  <si>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</si>
  <si>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</si>
  <si>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</si>
  <si>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</si>
  <si>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</si>
  <si>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</si>
  <si>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</si>
  <si>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</si>
  <si>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</si>
  <si>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</si>
  <si>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</si>
  <si>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</si>
  <si>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</si>
  <si>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</si>
  <si>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</si>
  <si>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</si>
  <si>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</si>
  <si>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</si>
  <si>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</si>
  <si>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</si>
  <si>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</si>
  <si>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</si>
  <si>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</si>
  <si>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</si>
  <si>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</si>
  <si>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</si>
  <si>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</si>
  <si>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</si>
  <si>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</si>
  <si>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</si>
  <si>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</si>
  <si>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</si>
  <si>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</si>
  <si>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</si>
  <si>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</si>
  <si>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</si>
  <si>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</si>
  <si>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</si>
  <si>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</si>
  <si>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</si>
  <si>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</si>
  <si>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</si>
  <si>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</si>
  <si>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</si>
  <si>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</si>
  <si>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</si>
  <si>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</si>
  <si>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</si>
  <si>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</si>
  <si>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</si>
  <si>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</si>
  <si>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</si>
  <si>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</si>
  <si>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</si>
  <si>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</si>
  <si>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</si>
  <si>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</si>
  <si>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</si>
  <si>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</si>
  <si>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</si>
  <si>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</si>
  <si>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</si>
  <si>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</si>
  <si>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</si>
  <si>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</si>
  <si>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</si>
  <si>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</si>
  <si>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</si>
  <si>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</si>
  <si>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</si>
  <si>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</si>
  <si>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</si>
  <si>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</si>
  <si>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</si>
  <si>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</si>
  <si>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</si>
  <si>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</si>
  <si>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</si>
  <si>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</si>
  <si>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</si>
  <si>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</si>
  <si>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</si>
  <si>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</si>
  <si>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</si>
  <si>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</si>
  <si>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</si>
  <si>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</si>
  <si>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</si>
  <si>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</si>
  <si>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</si>
  <si>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</si>
  <si>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</si>
  <si>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</si>
  <si>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</si>
  <si>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</si>
  <si>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</si>
  <si>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</si>
  <si>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</si>
  <si>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</si>
  <si>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</si>
  <si>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</si>
  <si>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</si>
  <si>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</si>
  <si>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</si>
  <si>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</si>
  <si>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</si>
  <si>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</si>
  <si>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</si>
  <si>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</si>
  <si>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</si>
  <si>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</si>
  <si>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</si>
  <si>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</si>
  <si>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</si>
  <si>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</si>
  <si>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</si>
  <si>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</si>
  <si>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</si>
  <si>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</si>
  <si>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</si>
  <si>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</si>
  <si>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</si>
  <si>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</si>
  <si>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</si>
  <si>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</si>
  <si>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</si>
  <si>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</si>
  <si>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</si>
  <si>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</si>
  <si>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</si>
  <si>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</si>
  <si>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</si>
  <si>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</si>
  <si>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</si>
  <si>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</si>
  <si>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</si>
  <si>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</si>
  <si>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</si>
  <si>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</si>
  <si>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</si>
  <si>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</si>
  <si>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</si>
  <si>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</si>
  <si>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</si>
  <si>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</si>
  <si>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</si>
  <si>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</si>
  <si>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</si>
  <si>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</si>
  <si>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</si>
  <si>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</si>
  <si>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</si>
  <si>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</si>
  <si>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</si>
  <si>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</si>
  <si>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</si>
  <si>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</si>
  <si>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</si>
  <si>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</si>
  <si>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</si>
  <si>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</si>
  <si>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</si>
  <si>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</si>
  <si>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</si>
  <si>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</si>
  <si>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</si>
  <si>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</si>
  <si>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</si>
  <si>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</si>
  <si>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</si>
  <si>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</si>
  <si>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</si>
  <si>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</si>
  <si>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</si>
  <si>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</si>
  <si>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</si>
  <si>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</si>
  <si>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</si>
  <si>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</si>
  <si>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</si>
  <si>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</si>
  <si>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</si>
  <si>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</si>
  <si>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</si>
  <si>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</si>
  <si>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</si>
  <si>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</si>
  <si>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</si>
  <si>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</si>
  <si>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</si>
  <si>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</si>
  <si>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</si>
  <si>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</si>
  <si>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</si>
  <si>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</si>
  <si>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</si>
  <si>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</si>
  <si>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</si>
  <si>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</si>
  <si>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</si>
  <si>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</si>
  <si>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</si>
  <si>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</si>
  <si>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</si>
  <si>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</si>
  <si>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</si>
  <si>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</si>
  <si>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</si>
  <si>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</si>
  <si>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</si>
  <si>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</si>
  <si>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</si>
  <si>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</si>
  <si>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</si>
  <si>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</si>
  <si>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</si>
  <si>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</si>
  <si>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</si>
  <si>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</si>
  <si>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</si>
  <si>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</si>
  <si>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</si>
  <si>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</si>
  <si>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</si>
  <si>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</si>
  <si>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</si>
  <si>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</si>
  <si>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</si>
  <si>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</si>
  <si>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</si>
  <si>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</si>
  <si>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</si>
  <si>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</si>
  <si>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</si>
  <si>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</si>
  <si>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</si>
  <si>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</si>
  <si>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</si>
  <si>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</si>
  <si>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</si>
  <si>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</si>
  <si>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</si>
  <si>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</si>
  <si>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</si>
  <si>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</si>
  <si>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</si>
  <si>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</si>
  <si>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</si>
  <si>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</si>
  <si>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</si>
  <si>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</si>
  <si>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</si>
  <si>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</si>
  <si>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</si>
  <si>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</si>
  <si>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</si>
  <si>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</si>
  <si>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</si>
  <si>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</si>
  <si>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</si>
  <si>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</si>
  <si>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</si>
  <si>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</si>
  <si>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</si>
  <si>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</si>
  <si>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</si>
  <si>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</si>
  <si>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</si>
  <si>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</si>
  <si>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</si>
  <si>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</si>
  <si>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</si>
  <si>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</si>
  <si>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</si>
  <si>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</si>
  <si>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</si>
  <si>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</si>
  <si>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</si>
  <si>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</si>
  <si>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</si>
  <si>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</si>
  <si>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</si>
  <si>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</si>
  <si>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</si>
  <si>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</si>
  <si>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</si>
  <si>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</si>
  <si>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</si>
  <si>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</si>
  <si>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</si>
  <si>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</si>
  <si>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</si>
  <si>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</si>
  <si>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</si>
  <si>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</si>
  <si>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</si>
  <si>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</si>
  <si>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</si>
  <si>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</si>
  <si>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</si>
  <si>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</si>
  <si>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</si>
  <si>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</si>
  <si>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</si>
  <si>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</si>
  <si>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</si>
  <si>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</si>
  <si>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</si>
  <si>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</si>
  <si>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</si>
  <si>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</si>
  <si>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</si>
  <si>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</si>
  <si>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</si>
  <si>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</si>
  <si>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</si>
  <si>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</si>
  <si>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</si>
  <si>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</si>
  <si>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</si>
  <si>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</si>
  <si>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</si>
  <si>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</si>
  <si>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</si>
  <si>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</si>
  <si>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</si>
  <si>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</si>
  <si>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</si>
  <si>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</si>
  <si>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</si>
  <si>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</si>
  <si>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</si>
  <si>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</si>
  <si>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</si>
  <si>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</si>
  <si>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</si>
  <si>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</si>
  <si>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</si>
  <si>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</si>
  <si>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</si>
  <si>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</si>
  <si>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</si>
  <si>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</si>
  <si>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</si>
  <si>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</si>
  <si>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</si>
  <si>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</si>
  <si>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</si>
  <si>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</si>
  <si>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</si>
  <si>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</si>
  <si>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</si>
  <si>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</si>
  <si>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</si>
  <si>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</si>
  <si>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</si>
  <si>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</si>
  <si>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</si>
  <si>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</si>
  <si>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</si>
  <si>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</si>
  <si>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</si>
  <si>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</si>
  <si>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</si>
  <si>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</si>
  <si>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</si>
  <si>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</si>
  <si>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</si>
  <si>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</si>
  <si>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</si>
  <si>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</si>
  <si>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</si>
  <si>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</si>
  <si>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</si>
  <si>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</si>
  <si>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</si>
  <si>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</si>
  <si>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</si>
  <si>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</si>
  <si>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</si>
  <si>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</si>
  <si>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</si>
  <si>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</si>
  <si>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</si>
  <si>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</si>
  <si>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</si>
  <si>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</si>
  <si>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</si>
  <si>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</si>
  <si>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</si>
  <si>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</si>
  <si>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</si>
  <si>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</si>
  <si>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</si>
  <si>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</si>
  <si>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</si>
  <si>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</si>
  <si>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</si>
  <si>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</si>
  <si>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</si>
  <si>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</si>
  <si>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</si>
  <si>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</si>
  <si>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</si>
  <si>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</si>
  <si>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</si>
  <si>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</si>
  <si>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</si>
  <si>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</si>
  <si>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</si>
  <si>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</si>
  <si>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</si>
  <si>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</si>
  <si>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</si>
  <si>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</si>
  <si>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</si>
  <si>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</si>
  <si>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</si>
  <si>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</si>
  <si>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</si>
  <si>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</si>
  <si>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</si>
  <si>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</si>
  <si>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</si>
  <si>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</si>
  <si>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</si>
  <si>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</si>
  <si>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</si>
  <si>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</si>
  <si>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</si>
  <si>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</si>
  <si>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</si>
  <si>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</si>
  <si>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</si>
  <si>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</si>
  <si>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</si>
  <si>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</si>
  <si>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</si>
  <si>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</si>
  <si>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</si>
  <si>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</si>
  <si>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</si>
  <si>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</si>
  <si>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</si>
  <si>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</si>
  <si>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</si>
  <si>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</si>
  <si>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</si>
  <si>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</si>
  <si>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</si>
  <si>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</si>
  <si>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</si>
  <si>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</si>
  <si>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</si>
  <si>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</si>
  <si>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</si>
  <si>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</si>
  <si>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</si>
  <si>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</si>
  <si>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</si>
  <si>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</si>
  <si>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</si>
  <si>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</si>
  <si>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</si>
  <si>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</si>
  <si>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</si>
  <si>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</si>
  <si>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</si>
  <si>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</si>
  <si>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</si>
  <si>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</si>
  <si>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</si>
  <si>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</si>
  <si>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</si>
  <si>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</si>
  <si>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</si>
  <si>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</si>
  <si>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</si>
  <si>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</si>
  <si>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</si>
  <si>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</si>
  <si>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</si>
  <si>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</si>
  <si>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</si>
  <si>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</si>
  <si>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</si>
  <si>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</si>
  <si>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</si>
  <si>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</si>
  <si>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</si>
  <si>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</si>
  <si>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</si>
  <si>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</si>
  <si>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</si>
  <si>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</si>
  <si>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</si>
  <si>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</si>
  <si>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</si>
  <si>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</si>
  <si>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</si>
  <si>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</si>
  <si>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</si>
  <si>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</si>
  <si>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</si>
  <si>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</si>
  <si>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</si>
  <si>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</si>
  <si>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</si>
  <si>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</si>
  <si>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</si>
  <si>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</si>
  <si>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</si>
  <si>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</si>
  <si>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</si>
  <si>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</si>
  <si>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</si>
  <si>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</si>
  <si>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</si>
  <si>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</si>
  <si>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</si>
  <si>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</si>
  <si>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</si>
  <si>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</si>
  <si>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</si>
  <si>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</si>
  <si>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</si>
  <si>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</si>
  <si>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</si>
  <si>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</si>
  <si>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</si>
  <si>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</si>
  <si>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</si>
  <si>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</si>
  <si>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</si>
  <si>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</si>
  <si>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</si>
  <si>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</si>
  <si>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</si>
  <si>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</si>
  <si>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</si>
  <si>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</si>
  <si>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</si>
  <si>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</si>
  <si>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</si>
  <si>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</si>
  <si>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</si>
  <si>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</si>
  <si>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</si>
  <si>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</si>
  <si>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</si>
  <si>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</si>
  <si>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</si>
  <si>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</si>
  <si>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</si>
  <si>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</si>
  <si>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</si>
  <si>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</si>
  <si>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</si>
  <si>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</si>
  <si>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</si>
  <si>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</si>
  <si>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</si>
  <si>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</si>
  <si>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</si>
  <si>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</si>
  <si>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</si>
  <si>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</si>
  <si>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</si>
  <si>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</si>
  <si>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</si>
  <si>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</si>
  <si>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</si>
  <si>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</si>
  <si>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</si>
  <si>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</si>
  <si>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</si>
  <si>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</si>
  <si>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</si>
  <si>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</si>
  <si>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</si>
  <si>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</si>
  <si>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</si>
  <si>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</si>
  <si>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</si>
  <si>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</si>
  <si>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</si>
  <si>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</si>
  <si>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</si>
  <si>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</si>
  <si>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</si>
  <si>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</si>
  <si>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</si>
  <si>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</si>
  <si>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</si>
  <si>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</si>
  <si>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</si>
  <si>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</si>
  <si>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</si>
  <si>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</si>
  <si>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</si>
  <si>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</si>
  <si>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</si>
  <si>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</si>
  <si>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</si>
  <si>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</si>
  <si>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</si>
  <si>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</si>
  <si>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</si>
  <si>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</si>
  <si>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</si>
  <si>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</si>
  <si>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</si>
  <si>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</si>
  <si>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</si>
  <si>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</si>
  <si>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</si>
  <si>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</si>
  <si>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</si>
  <si>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</si>
  <si>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</si>
  <si>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</si>
  <si>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</si>
  <si>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</si>
  <si>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</si>
  <si>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</si>
  <si>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</si>
  <si>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</si>
  <si>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</si>
  <si>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</si>
  <si>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</si>
  <si>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</si>
  <si>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</si>
  <si>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</si>
  <si>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</si>
  <si>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</si>
  <si>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</si>
  <si>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</si>
  <si>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</si>
  <si>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</si>
  <si>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</si>
  <si>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</si>
  <si>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</si>
  <si>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</si>
  <si>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</si>
  <si>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</si>
  <si>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</si>
  <si>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</si>
  <si>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</si>
  <si>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</si>
  <si>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</si>
  <si>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</si>
  <si>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</si>
  <si>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</si>
  <si>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</si>
  <si>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</si>
  <si>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</si>
  <si>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</si>
  <si>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</si>
  <si>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</si>
  <si>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</si>
  <si>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</si>
  <si>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</si>
  <si>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</si>
  <si>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</si>
  <si>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</si>
  <si>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</si>
  <si>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</si>
  <si>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</si>
  <si>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</si>
  <si>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</si>
  <si>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</si>
  <si>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</si>
  <si>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</si>
  <si>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</si>
  <si>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</si>
  <si>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</si>
  <si>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</si>
  <si>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</si>
  <si>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</si>
  <si>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</si>
  <si>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</si>
  <si>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</si>
  <si>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</si>
  <si>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</si>
  <si>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</si>
  <si>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</si>
  <si>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</si>
  <si>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</si>
  <si>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</si>
  <si>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</si>
  <si>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</si>
  <si>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</si>
  <si>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</si>
  <si>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</si>
  <si>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</si>
  <si>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</si>
  <si>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</si>
  <si>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</si>
  <si>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</si>
  <si>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</si>
  <si>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</si>
  <si>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</si>
  <si>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</si>
  <si>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</si>
  <si>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</si>
  <si>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</si>
  <si>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</si>
  <si>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</si>
  <si>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</si>
  <si>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</si>
  <si>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</si>
  <si>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</si>
  <si>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</si>
  <si>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</si>
  <si>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</si>
  <si>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</si>
  <si>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</si>
  <si>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</si>
  <si>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</si>
  <si>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</si>
  <si>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</si>
  <si>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</si>
  <si>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</si>
  <si>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</si>
  <si>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</si>
  <si>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</si>
  <si>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</si>
  <si>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</si>
  <si>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</si>
  <si>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</si>
  <si>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</si>
  <si>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</si>
  <si>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</si>
  <si>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</si>
  <si>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</si>
  <si>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</si>
  <si>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</si>
  <si>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</si>
  <si>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</si>
  <si>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</si>
  <si>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</si>
  <si>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</si>
  <si>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</si>
  <si>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</si>
  <si>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</si>
  <si>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</si>
  <si>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</si>
  <si>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</si>
  <si>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</si>
  <si>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</si>
  <si>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</si>
  <si>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</si>
  <si>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</si>
  <si>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</si>
  <si>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</si>
  <si>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</si>
  <si>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</si>
  <si>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</si>
  <si>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</si>
  <si>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</si>
  <si>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</si>
  <si>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</si>
  <si>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</si>
  <si>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</si>
  <si>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</si>
  <si>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</si>
  <si>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</si>
  <si>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</si>
  <si>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</si>
  <si>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</si>
  <si>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</si>
  <si>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</si>
  <si>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</si>
  <si>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</si>
  <si>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</si>
  <si>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</si>
  <si>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</si>
  <si>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</si>
  <si>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</si>
  <si>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</si>
  <si>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</si>
  <si>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</si>
  <si>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</si>
  <si>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</si>
  <si>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</si>
  <si>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</si>
  <si>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</si>
  <si>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</si>
  <si>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</si>
  <si>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</si>
  <si>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</si>
  <si>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</si>
  <si>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</si>
  <si>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</si>
  <si>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</si>
  <si>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</si>
  <si>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</si>
  <si>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</si>
  <si>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</si>
  <si>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</si>
  <si>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</si>
  <si>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</si>
  <si>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</si>
  <si>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</si>
  <si>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</si>
  <si>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</si>
  <si>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</si>
  <si>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</si>
  <si>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</si>
  <si>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</si>
  <si>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</si>
  <si>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</si>
  <si>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</si>
  <si>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</si>
  <si>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</si>
  <si>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</si>
  <si>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</si>
  <si>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</si>
  <si>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</si>
  <si>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</si>
  <si>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</si>
  <si>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</si>
  <si>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</si>
  <si>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</si>
  <si>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</si>
  <si>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</si>
  <si>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</si>
  <si>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</si>
  <si>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</si>
  <si>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</si>
  <si>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</si>
  <si>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</si>
  <si>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</si>
  <si>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</si>
  <si>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</si>
  <si>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</si>
  <si>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</si>
  <si>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</si>
  <si>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</si>
  <si>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</si>
  <si>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</si>
  <si>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</si>
  <si>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</si>
  <si>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</si>
  <si>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</si>
  <si>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</si>
  <si>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</si>
  <si>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</si>
  <si>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</si>
  <si>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</si>
  <si>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</si>
  <si>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</si>
  <si>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</si>
  <si>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</si>
  <si>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</si>
  <si>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</si>
  <si>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</si>
  <si>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</si>
  <si>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</si>
  <si>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</si>
  <si>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</si>
  <si>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</si>
  <si>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</si>
  <si>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</si>
  <si>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</si>
  <si>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</si>
  <si>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</si>
  <si>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</si>
  <si>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</si>
  <si>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</si>
  <si>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</si>
  <si>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</si>
  <si>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</si>
  <si>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</si>
  <si>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</si>
  <si>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</si>
  <si>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</si>
  <si>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</si>
  <si>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</si>
  <si>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</si>
  <si>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</si>
  <si>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</si>
  <si>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</si>
  <si>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</si>
  <si>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</si>
  <si>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</si>
  <si>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</si>
  <si>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</si>
  <si>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</si>
  <si>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</si>
  <si>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</si>
  <si>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</si>
  <si>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</si>
  <si>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</si>
  <si>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</si>
  <si>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</si>
  <si>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</si>
  <si>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</si>
  <si>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</si>
  <si>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</si>
  <si>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</si>
  <si>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</si>
  <si>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</si>
  <si>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</si>
  <si>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</si>
  <si>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</si>
  <si>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</si>
  <si>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</si>
  <si>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</si>
  <si>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</si>
  <si>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</si>
  <si>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</si>
  <si>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</si>
  <si>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</si>
  <si>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</si>
  <si>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</si>
  <si>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</si>
  <si>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</si>
  <si>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</si>
  <si>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</si>
  <si>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</si>
  <si>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</si>
  <si>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</si>
  <si>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</si>
  <si>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</si>
  <si>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</si>
  <si>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</si>
  <si>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</si>
  <si>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</si>
  <si>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</si>
  <si>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</si>
  <si>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</si>
  <si>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</si>
  <si>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</si>
  <si>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</si>
  <si>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</si>
  <si>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</si>
  <si>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</si>
  <si>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</si>
  <si>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</si>
  <si>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</si>
  <si>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</si>
  <si>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</si>
  <si>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</si>
  <si>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</si>
  <si>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</si>
  <si>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</si>
  <si>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</si>
  <si>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</si>
  <si>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</si>
  <si>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</si>
  <si>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</si>
  <si>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</si>
  <si>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</si>
  <si>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</si>
  <si>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</si>
  <si>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</si>
  <si>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</si>
  <si>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</si>
  <si>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</si>
  <si>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</si>
  <si>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</si>
  <si>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</si>
  <si>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</si>
  <si>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</si>
  <si>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</si>
  <si>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</si>
  <si>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</si>
  <si>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</si>
  <si>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</si>
  <si>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</si>
  <si>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</si>
  <si>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</si>
  <si>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</si>
  <si>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</si>
  <si>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</si>
  <si>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</si>
  <si>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</si>
  <si>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</si>
  <si>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</si>
  <si>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</si>
  <si>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</si>
  <si>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</si>
  <si>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</si>
  <si>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</si>
  <si>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</si>
  <si>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</si>
  <si>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</si>
  <si>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</si>
  <si>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</si>
  <si>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</si>
  <si>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</si>
  <si>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</si>
  <si>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</si>
  <si>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</si>
  <si>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</si>
  <si>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</si>
  <si>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</si>
  <si>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</si>
  <si>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</si>
  <si>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</si>
  <si>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</si>
  <si>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</si>
  <si>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</si>
  <si>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</si>
  <si>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</si>
  <si>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</si>
  <si>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</si>
  <si>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</si>
  <si>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</si>
  <si>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</si>
  <si>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</si>
  <si>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</si>
  <si>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</si>
  <si>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</si>
  <si>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</si>
  <si>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</si>
  <si>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</si>
  <si>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</si>
  <si>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</si>
  <si>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</si>
  <si>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</si>
  <si>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</si>
  <si>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</si>
  <si>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</si>
  <si>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</si>
  <si>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</si>
  <si>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</si>
  <si>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</si>
  <si>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</si>
  <si>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</si>
  <si>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</si>
  <si>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</si>
  <si>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</si>
  <si>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</si>
  <si>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</si>
  <si>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</si>
  <si>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</si>
  <si>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</si>
  <si>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</si>
  <si>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</si>
  <si>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</si>
  <si>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</si>
  <si>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</si>
  <si>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</si>
  <si>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</si>
  <si>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</si>
  <si>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</si>
  <si>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</si>
  <si>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</si>
  <si>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</si>
  <si>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</si>
  <si>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</si>
  <si>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</si>
  <si>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</si>
  <si>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</si>
  <si>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</si>
  <si>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</si>
  <si>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</si>
  <si>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</si>
  <si>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</si>
  <si>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</si>
  <si>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</si>
  <si>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</si>
  <si>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</si>
  <si>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</si>
  <si>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</si>
  <si>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</si>
  <si>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</si>
  <si>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</si>
  <si>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</si>
  <si>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</si>
  <si>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</si>
  <si>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</si>
  <si>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</si>
  <si>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</si>
  <si>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</si>
  <si>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</si>
  <si>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</si>
  <si>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</si>
  <si>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</si>
  <si>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</si>
  <si>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</si>
  <si>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</si>
  <si>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</si>
  <si>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</si>
  <si>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</si>
  <si>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</si>
  <si>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</si>
  <si>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</si>
  <si>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</si>
  <si>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</si>
  <si>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</si>
  <si>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</si>
  <si>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</si>
  <si>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</si>
  <si>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</si>
  <si>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</si>
  <si>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</si>
  <si>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</si>
  <si>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</si>
  <si>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</si>
  <si>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</si>
  <si>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</si>
  <si>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</si>
  <si>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</si>
  <si>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</si>
  <si>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</si>
  <si>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</si>
  <si>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</si>
  <si>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</si>
  <si>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</si>
  <si>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</si>
  <si>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</si>
  <si>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</si>
  <si>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</si>
  <si>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</si>
  <si>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</si>
  <si>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</si>
  <si>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</si>
  <si>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</si>
  <si>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</si>
  <si>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</si>
  <si>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</si>
  <si>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</si>
  <si>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</si>
  <si>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</si>
  <si>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</si>
  <si>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</si>
  <si>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</si>
  <si>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</si>
  <si>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</si>
  <si>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</si>
  <si>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</si>
  <si>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</si>
  <si>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</si>
  <si>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</si>
  <si>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</si>
  <si>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</si>
  <si>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</si>
  <si>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</si>
  <si>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</si>
  <si>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</si>
  <si>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</si>
  <si>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</si>
  <si>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</si>
  <si>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</si>
  <si>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</si>
  <si>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</si>
  <si>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</si>
  <si>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</si>
  <si>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</si>
  <si>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</si>
  <si>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</si>
  <si>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</si>
  <si>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</si>
  <si>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</si>
  <si>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</si>
  <si>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</si>
  <si>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</si>
  <si>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</si>
  <si>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</si>
  <si>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</si>
  <si>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</si>
  <si>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</si>
  <si>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</si>
  <si>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</si>
  <si>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</si>
  <si>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</si>
  <si>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</si>
  <si>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</si>
  <si>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</si>
  <si>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</si>
  <si>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</si>
  <si>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</si>
  <si>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</si>
  <si>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</si>
  <si>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</si>
  <si>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</si>
  <si>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</si>
  <si>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</si>
  <si>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</si>
  <si>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</si>
  <si>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</si>
  <si>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</si>
  <si>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</si>
  <si>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</si>
  <si>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</si>
  <si>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</si>
  <si>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</si>
  <si>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</si>
  <si>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</si>
  <si>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</si>
  <si>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</si>
  <si>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</si>
  <si>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</si>
  <si>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</si>
  <si>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</si>
  <si>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</si>
  <si>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</si>
  <si>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</si>
  <si>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</si>
  <si>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</si>
  <si>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</si>
  <si>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</si>
  <si>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</si>
  <si>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</si>
  <si>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</si>
  <si>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</si>
  <si>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</si>
  <si>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</si>
  <si>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</si>
  <si>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</si>
  <si>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</si>
  <si>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</si>
  <si>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</si>
  <si>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</si>
  <si>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</si>
  <si>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</si>
  <si>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</si>
  <si>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</si>
  <si>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</si>
  <si>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</si>
  <si>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</si>
  <si>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</si>
  <si>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</si>
  <si>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</si>
  <si>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</si>
  <si>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</si>
  <si>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</si>
  <si>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</si>
  <si>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</si>
  <si>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</si>
  <si>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</si>
  <si>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</si>
  <si>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</si>
  <si>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</si>
  <si>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</si>
  <si>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</si>
  <si>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</si>
  <si>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</si>
  <si>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</si>
  <si>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</si>
  <si>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</si>
  <si>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</si>
  <si>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</si>
  <si>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</si>
  <si>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</si>
  <si>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</si>
  <si>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</si>
  <si>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</si>
  <si>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</si>
  <si>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</si>
  <si>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</si>
  <si>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</si>
  <si>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</si>
  <si>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</si>
  <si>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</si>
  <si>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</si>
  <si>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</si>
  <si>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</si>
  <si>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</si>
  <si>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</si>
  <si>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</si>
  <si>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</si>
  <si>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</si>
  <si>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</si>
  <si>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</si>
  <si>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</si>
  <si>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</si>
  <si>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</si>
  <si>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</si>
  <si>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</si>
  <si>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</si>
  <si>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</si>
  <si>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</si>
  <si>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</si>
  <si>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</si>
  <si>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</si>
  <si>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</si>
  <si>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</si>
  <si>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</si>
  <si>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</si>
  <si>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</si>
  <si>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</si>
  <si>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</si>
  <si>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</si>
  <si>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</si>
  <si>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</si>
  <si>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</si>
  <si>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</si>
  <si>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</si>
  <si>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</si>
  <si>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</si>
  <si>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</si>
  <si>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</si>
  <si>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</si>
  <si>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</si>
  <si>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</si>
  <si>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</si>
  <si>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</si>
  <si>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</si>
  <si>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</si>
  <si>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</si>
  <si>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</si>
  <si>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</si>
  <si>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</si>
  <si>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</si>
  <si>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</si>
  <si>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</si>
  <si>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</si>
  <si>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</si>
  <si>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</si>
  <si>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</si>
  <si>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</si>
  <si>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</si>
  <si>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</si>
  <si>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</si>
  <si>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</si>
  <si>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</si>
  <si>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</si>
  <si>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</si>
  <si>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</si>
  <si>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</si>
  <si>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</si>
  <si>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</si>
  <si>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</si>
  <si>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</si>
  <si>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</si>
  <si>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</si>
  <si>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</si>
  <si>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</si>
  <si>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</si>
  <si>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</si>
  <si>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</si>
  <si>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</si>
  <si>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</si>
  <si>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</si>
  <si>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</si>
  <si>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</si>
  <si>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</si>
  <si>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</si>
  <si>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</si>
  <si>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</si>
  <si>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</si>
  <si>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</si>
  <si>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</si>
  <si>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</si>
  <si>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</si>
  <si>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</si>
  <si>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</si>
  <si>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</si>
  <si>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</si>
  <si>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</si>
  <si>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</si>
  <si>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</si>
  <si>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</si>
  <si>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</si>
  <si>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</si>
  <si>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</si>
  <si>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</si>
  <si>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</si>
  <si>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</si>
  <si>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</si>
  <si>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</si>
  <si>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</si>
  <si>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</si>
  <si>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</si>
  <si>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</si>
  <si>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</si>
  <si>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</si>
  <si>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</si>
  <si>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</si>
  <si>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</si>
  <si>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</si>
  <si>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</si>
  <si>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</si>
  <si>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</si>
  <si>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</si>
  <si>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</si>
  <si>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</si>
  <si>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</si>
  <si>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</si>
  <si>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</si>
  <si>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</si>
  <si>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</si>
  <si>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</si>
  <si>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</si>
  <si>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</si>
  <si>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</si>
  <si>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</si>
  <si>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</si>
  <si>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</si>
  <si>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</si>
  <si>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</si>
  <si>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</si>
  <si>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</si>
  <si>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</si>
  <si>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</si>
  <si>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</si>
  <si>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</si>
  <si>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</si>
  <si>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</si>
  <si>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</si>
  <si>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</si>
  <si>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</si>
  <si>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</si>
  <si>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</si>
  <si>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</si>
  <si>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</si>
  <si>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</si>
  <si>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</si>
  <si>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</si>
  <si>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</si>
  <si>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</si>
  <si>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</si>
  <si>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</si>
  <si>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</si>
  <si>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</si>
  <si>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</si>
  <si>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</si>
  <si>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</si>
  <si>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</si>
  <si>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</si>
  <si>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</si>
  <si>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</si>
  <si>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</si>
  <si>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</si>
  <si>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</si>
  <si>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</si>
  <si>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</si>
  <si>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</si>
  <si>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</si>
  <si>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</si>
  <si>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</si>
  <si>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</si>
  <si>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</si>
  <si>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</si>
  <si>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</si>
  <si>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</si>
  <si>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</si>
  <si>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</si>
  <si>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</si>
  <si>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</si>
  <si>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</si>
  <si>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</si>
  <si>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</si>
  <si>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</si>
  <si>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</si>
  <si>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</si>
  <si>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</si>
  <si>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</si>
  <si>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</si>
  <si>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</si>
  <si>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</si>
  <si>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</si>
  <si>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</si>
  <si>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</si>
  <si>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</si>
  <si>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</si>
  <si>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</si>
  <si>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</si>
  <si>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</si>
  <si>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</si>
  <si>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</si>
  <si>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</si>
  <si>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</si>
  <si>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</si>
  <si>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</si>
  <si>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</si>
  <si>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</si>
  <si>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</si>
  <si>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</si>
  <si>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</si>
  <si>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</si>
  <si>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</si>
  <si>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</si>
  <si>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</si>
  <si>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</si>
  <si>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</si>
  <si>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</si>
  <si>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</si>
  <si>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</si>
  <si>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</si>
  <si>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</si>
  <si>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</si>
  <si>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</si>
  <si>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</si>
  <si>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</si>
  <si>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</si>
  <si>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</si>
  <si>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</si>
  <si>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</si>
  <si>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</si>
  <si>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</si>
  <si>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</si>
  <si>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</si>
  <si>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</si>
  <si>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</si>
  <si>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</si>
  <si>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</si>
  <si>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</si>
  <si>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</si>
  <si>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</si>
  <si>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</si>
  <si>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</si>
  <si>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</si>
  <si>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</si>
  <si>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</si>
  <si>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</si>
  <si>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</si>
  <si>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</si>
  <si>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</si>
  <si>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</si>
  <si>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</si>
  <si>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</si>
  <si>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</si>
  <si>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</si>
  <si>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</si>
  <si>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</si>
  <si>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</si>
  <si>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</si>
  <si>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</si>
  <si>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</si>
  <si>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</si>
  <si>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</si>
  <si>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</si>
  <si>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</si>
  <si>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</si>
  <si>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</si>
  <si>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</si>
  <si>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</si>
  <si>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</si>
  <si>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</si>
  <si>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</si>
  <si>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</si>
  <si>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</si>
  <si>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</si>
  <si>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</si>
  <si>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</si>
  <si>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</si>
  <si>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</si>
  <si>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</si>
  <si>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</si>
  <si>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</si>
  <si>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</si>
  <si>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</si>
  <si>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</si>
  <si>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</si>
  <si>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</si>
  <si>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</si>
  <si>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</si>
  <si>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</si>
  <si>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</si>
  <si>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</si>
  <si>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</si>
  <si>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</si>
  <si>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</si>
  <si>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</si>
  <si>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</si>
  <si>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</si>
  <si>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</si>
  <si>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</si>
  <si>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</si>
  <si>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</si>
  <si>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</si>
  <si>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</si>
  <si>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</si>
  <si>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</si>
  <si>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</si>
  <si>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</si>
  <si>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</si>
  <si>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</si>
  <si>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</si>
  <si>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</si>
  <si>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</si>
  <si>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</si>
  <si>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</si>
  <si>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</si>
  <si>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</si>
  <si>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</si>
  <si>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</si>
  <si>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</si>
  <si>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</si>
  <si>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</si>
  <si>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</si>
  <si>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</si>
  <si>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</si>
  <si>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</si>
  <si>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</si>
  <si>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</si>
  <si>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</si>
  <si>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</si>
  <si>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</si>
  <si>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</si>
  <si>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</si>
  <si>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</si>
  <si>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</si>
  <si>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</si>
  <si>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</si>
  <si>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</si>
  <si>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</si>
  <si>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</si>
  <si>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</si>
  <si>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</si>
  <si>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</si>
  <si>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</si>
  <si>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</si>
  <si>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</si>
  <si>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</si>
  <si>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</si>
  <si>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</si>
  <si>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</si>
  <si>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</si>
  <si>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</si>
  <si>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</si>
  <si>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</si>
  <si>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</si>
  <si>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</si>
  <si>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</si>
  <si>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</si>
  <si>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</si>
  <si>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</si>
  <si>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</si>
  <si>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</si>
  <si>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</si>
  <si>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</si>
  <si>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</si>
  <si>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</si>
  <si>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</si>
  <si>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</si>
  <si>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</si>
  <si>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</si>
  <si>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</si>
  <si>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</si>
  <si>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</si>
  <si>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</si>
  <si>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</si>
  <si>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</si>
  <si>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</si>
  <si>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</si>
  <si>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</si>
  <si>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</si>
  <si>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</si>
  <si>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</si>
  <si>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</si>
  <si>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</si>
  <si>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</si>
  <si>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</si>
  <si>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</si>
  <si>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</si>
  <si>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</si>
  <si>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</si>
  <si>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</si>
  <si>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</si>
  <si>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</si>
  <si>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</si>
  <si>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</si>
  <si>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</si>
  <si>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</si>
  <si>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</si>
  <si>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</si>
  <si>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</si>
  <si>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</si>
  <si>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</si>
  <si>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</si>
  <si>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</si>
  <si>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</si>
  <si>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</si>
  <si>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</si>
  <si>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</si>
  <si>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</si>
  <si>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</si>
  <si>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</si>
  <si>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</si>
  <si>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</si>
  <si>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</si>
  <si>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</si>
  <si>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</si>
  <si>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</si>
  <si>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</si>
  <si>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</si>
  <si>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</si>
  <si>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</si>
  <si>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</si>
  <si>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</si>
  <si>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</si>
  <si>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</si>
  <si>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</si>
  <si>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</si>
  <si>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</si>
  <si>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</si>
  <si>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</si>
  <si>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</si>
  <si>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</si>
  <si>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</si>
  <si>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</si>
  <si>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</si>
  <si>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</si>
  <si>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</si>
  <si>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</si>
  <si>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</si>
  <si>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</si>
  <si>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</si>
  <si>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</si>
  <si>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</si>
  <si>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</si>
  <si>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</si>
  <si>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</si>
  <si>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</si>
  <si>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</si>
  <si>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</si>
  <si>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</si>
  <si>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</si>
  <si>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</si>
  <si>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</si>
  <si>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</si>
  <si>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</si>
  <si>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</si>
  <si>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</si>
  <si>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</si>
  <si>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</si>
  <si>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</si>
  <si>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</si>
  <si>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</si>
  <si>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</si>
  <si>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</si>
  <si>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</si>
  <si>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</si>
  <si>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</si>
  <si>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</si>
  <si>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</si>
  <si>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</si>
  <si>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</si>
  <si>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</si>
  <si>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</si>
  <si>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</si>
  <si>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</si>
  <si>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</si>
  <si>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</si>
  <si>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</si>
  <si>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</si>
  <si>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</si>
  <si>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</si>
  <si>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</si>
  <si>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</si>
  <si>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</si>
  <si>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</si>
  <si>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</si>
  <si>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</si>
  <si>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</si>
  <si>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</si>
  <si>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</si>
  <si>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</si>
  <si>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</si>
  <si>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</si>
  <si>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</si>
  <si>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</si>
  <si>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</si>
  <si>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</si>
  <si>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</si>
  <si>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</si>
  <si>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</si>
  <si>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</si>
  <si>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</si>
  <si>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</si>
  <si>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</si>
  <si>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</si>
  <si>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</si>
  <si>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</si>
  <si>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</si>
  <si>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</si>
  <si>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</si>
  <si>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</si>
  <si>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</si>
  <si>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</si>
  <si>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</si>
  <si>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</si>
  <si>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</si>
  <si>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</si>
  <si>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</si>
  <si>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</si>
  <si>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</si>
  <si>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</si>
  <si>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</si>
  <si>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</si>
  <si>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</si>
  <si>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</si>
  <si>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</si>
  <si>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</si>
  <si>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</si>
  <si>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</si>
  <si>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</si>
  <si>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</si>
  <si>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</si>
  <si>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</si>
  <si>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</si>
  <si>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</si>
  <si>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</si>
  <si>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</si>
  <si>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</si>
  <si>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</si>
  <si>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</si>
  <si>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</si>
  <si>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</si>
  <si>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</si>
  <si>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</si>
  <si>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</si>
  <si>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</si>
  <si>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</si>
  <si>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</si>
  <si>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</si>
  <si>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</si>
  <si>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</si>
  <si>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</si>
  <si>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</si>
  <si>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</si>
  <si>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</si>
  <si>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</si>
  <si>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</si>
  <si>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</si>
  <si>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</si>
  <si>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</si>
  <si>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</si>
  <si>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</si>
  <si>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</si>
  <si>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</si>
  <si>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</si>
  <si>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</si>
  <si>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</si>
  <si>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</si>
  <si>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</si>
  <si>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</si>
  <si>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</si>
  <si>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</si>
  <si>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</si>
  <si>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</si>
  <si>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</si>
  <si>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</si>
  <si>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</si>
  <si>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</si>
  <si>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</si>
  <si>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</si>
  <si>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</si>
  <si>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</si>
  <si>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</si>
  <si>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</si>
  <si>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</si>
  <si>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</si>
  <si>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</si>
  <si>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</si>
  <si>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</si>
  <si>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</si>
  <si>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</si>
  <si>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</si>
  <si>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</si>
  <si>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</si>
  <si>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</si>
  <si>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</si>
  <si>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</si>
  <si>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</si>
  <si>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</si>
  <si>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</si>
  <si>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</si>
  <si>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</si>
  <si>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</si>
  <si>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</si>
  <si>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</si>
  <si>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</si>
  <si>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</si>
  <si>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</si>
  <si>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</si>
  <si>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</si>
  <si>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</si>
  <si>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</si>
  <si>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</si>
  <si>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</si>
  <si>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</si>
  <si>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</si>
  <si>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</si>
  <si>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</si>
  <si>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</si>
  <si>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</si>
  <si>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</si>
  <si>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</si>
  <si>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</si>
  <si>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</si>
  <si>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</si>
  <si>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</si>
  <si>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</si>
  <si>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</si>
  <si>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</si>
  <si>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</si>
  <si>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</si>
  <si>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</si>
  <si>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</si>
  <si>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</si>
  <si>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</si>
  <si>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</si>
  <si>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</si>
  <si>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</si>
  <si>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</si>
  <si>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</si>
  <si>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</si>
  <si>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</si>
  <si>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</si>
  <si>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</si>
  <si>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</si>
  <si>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</si>
  <si>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</si>
  <si>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</si>
  <si>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</si>
  <si>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</si>
  <si>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</si>
  <si>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</si>
  <si>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</si>
  <si>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</si>
  <si>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</si>
  <si>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</si>
  <si>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</si>
  <si>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</si>
  <si>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</si>
  <si>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</si>
  <si>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</si>
  <si>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</si>
  <si>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</si>
  <si>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</si>
  <si>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</si>
  <si>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</si>
  <si>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</si>
  <si>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</si>
  <si>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</si>
  <si>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</si>
  <si>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</si>
  <si>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</si>
  <si>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</si>
  <si>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</si>
  <si>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</si>
  <si>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</si>
  <si>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</si>
  <si>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</si>
  <si>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</si>
  <si>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</si>
  <si>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</si>
  <si>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</si>
  <si>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</si>
  <si>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</si>
  <si>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</si>
  <si>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</si>
  <si>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</si>
  <si>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</si>
  <si>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</si>
  <si>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</si>
  <si>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</si>
  <si>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</si>
  <si>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</si>
  <si>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</si>
  <si>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</si>
  <si>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</si>
  <si>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</si>
  <si>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</si>
  <si>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</si>
  <si>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</si>
  <si>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</si>
  <si>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</si>
  <si>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</si>
  <si>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</si>
  <si>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</si>
  <si>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</si>
  <si>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</si>
  <si>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</si>
  <si>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</si>
  <si>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</si>
  <si>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</si>
  <si>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</si>
  <si>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</si>
  <si>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</si>
  <si>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</si>
  <si>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</si>
  <si>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</si>
  <si>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</si>
  <si>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</si>
  <si>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</si>
  <si>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</si>
  <si>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</si>
  <si>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</si>
  <si>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</si>
  <si>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</si>
  <si>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</si>
  <si>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</si>
  <si>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</si>
  <si>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</si>
  <si>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</si>
  <si>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</si>
  <si>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</si>
  <si>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</si>
  <si>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</si>
  <si>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</si>
  <si>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</si>
  <si>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</si>
  <si>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</si>
  <si>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</si>
  <si>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</si>
  <si>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</si>
  <si>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</si>
  <si>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</si>
  <si>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</si>
  <si>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</si>
  <si>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</si>
  <si>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</si>
  <si>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</si>
  <si>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</si>
  <si>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</si>
  <si>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</si>
  <si>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</si>
  <si>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</si>
  <si>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</si>
  <si>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</si>
  <si>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</si>
  <si>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</si>
  <si>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</si>
  <si>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</si>
  <si>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</si>
  <si>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</si>
  <si>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</si>
  <si>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</si>
  <si>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</si>
  <si>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</si>
  <si>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</si>
  <si>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</si>
  <si>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</si>
  <si>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</si>
  <si>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</si>
  <si>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</si>
  <si>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</si>
  <si>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</si>
  <si>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</si>
  <si>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</si>
  <si>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</si>
  <si>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</si>
  <si>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</si>
  <si>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</si>
  <si>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</si>
  <si>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</si>
  <si>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</si>
  <si>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</si>
  <si>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</si>
  <si>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</si>
  <si>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</si>
  <si>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</si>
  <si>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</si>
  <si>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</si>
  <si>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</si>
  <si>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</si>
  <si>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</si>
  <si>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</si>
  <si>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</si>
  <si>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</si>
  <si>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</si>
  <si>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</si>
  <si>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</si>
  <si>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</si>
  <si>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</si>
  <si>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</si>
  <si>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</si>
  <si>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</si>
  <si>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</si>
  <si>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</si>
  <si>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</si>
  <si>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</si>
  <si>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</si>
  <si>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</si>
  <si>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</si>
  <si>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</si>
  <si>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</si>
  <si>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</si>
  <si>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</si>
  <si>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</si>
  <si>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</si>
  <si>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</si>
  <si>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</si>
  <si>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</si>
  <si>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</si>
  <si>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</si>
  <si>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</si>
  <si>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</si>
  <si>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</si>
  <si>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</si>
  <si>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</si>
  <si>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</si>
  <si>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</si>
  <si>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</si>
  <si>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</si>
  <si>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</si>
  <si>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</si>
  <si>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</si>
  <si>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</si>
  <si>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</si>
  <si>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</si>
  <si>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</si>
  <si>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</si>
  <si>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</si>
  <si>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</si>
  <si>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</si>
  <si>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</si>
  <si>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</si>
  <si>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</si>
  <si>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</si>
  <si>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</si>
  <si>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</si>
  <si>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</si>
  <si>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</si>
  <si>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</si>
  <si>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</si>
  <si>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</si>
  <si>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</si>
  <si>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</si>
  <si>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</si>
  <si>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</si>
  <si>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</si>
  <si>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</si>
  <si>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</si>
  <si>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</si>
  <si>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</si>
  <si>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</si>
  <si>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</si>
  <si>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</si>
  <si>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</si>
  <si>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</si>
  <si>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</si>
  <si>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</si>
  <si>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</si>
  <si>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</si>
  <si>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</si>
  <si>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</si>
  <si>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</si>
  <si>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</si>
  <si>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</si>
  <si>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</si>
  <si>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</si>
  <si>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</si>
  <si>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</si>
  <si>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</si>
  <si>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</si>
  <si>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</si>
  <si>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</si>
  <si>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</si>
  <si>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</si>
  <si>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</si>
  <si>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</si>
  <si>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</si>
  <si>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</si>
  <si>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</si>
  <si>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</si>
  <si>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</si>
  <si>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</si>
  <si>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</si>
  <si>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</si>
  <si>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</si>
  <si>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</si>
  <si>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</si>
  <si>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</si>
  <si>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</si>
  <si>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</si>
  <si>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</si>
  <si>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</si>
  <si>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</si>
  <si>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</si>
  <si>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</si>
  <si>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</si>
  <si>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</si>
  <si>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</si>
  <si>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</si>
  <si>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</si>
  <si>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</si>
  <si>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</si>
  <si>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</si>
  <si>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</si>
  <si>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</si>
  <si>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</si>
  <si>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</si>
  <si>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</si>
  <si>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</si>
  <si>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</si>
  <si>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</si>
  <si>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</si>
  <si>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</si>
  <si>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</si>
  <si>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</si>
  <si>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</si>
  <si>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</si>
  <si>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</si>
  <si>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</si>
  <si>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</si>
  <si>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</si>
  <si>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</si>
  <si>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</si>
  <si>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</si>
  <si>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</si>
  <si>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</si>
  <si>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</si>
  <si>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</si>
  <si>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</si>
  <si>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</si>
  <si>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</si>
  <si>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</si>
  <si>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</si>
  <si>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</si>
  <si>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</si>
  <si>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</si>
  <si>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</si>
  <si>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</si>
  <si>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</si>
  <si>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</si>
  <si>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</si>
  <si>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</si>
  <si>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</si>
  <si>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</si>
  <si>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</si>
  <si>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</si>
  <si>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</si>
  <si>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</si>
  <si>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</si>
  <si>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</si>
  <si>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</si>
  <si>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</si>
  <si>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</si>
  <si>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</si>
  <si>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</si>
  <si>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</si>
  <si>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</si>
  <si>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</si>
  <si>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</si>
  <si>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</si>
  <si>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</si>
  <si>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</si>
  <si>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</si>
  <si>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</si>
  <si>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</si>
  <si>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</si>
  <si>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</si>
  <si>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</si>
  <si>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</si>
  <si>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</si>
  <si>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</si>
  <si>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</si>
  <si>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</si>
  <si>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</si>
  <si>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</si>
  <si>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</si>
  <si>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</si>
  <si>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</si>
  <si>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</si>
  <si>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</si>
  <si>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</si>
  <si>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</si>
  <si>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</si>
  <si>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</si>
  <si>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</si>
  <si>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</si>
  <si>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</si>
  <si>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</si>
  <si>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</si>
  <si>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</si>
  <si>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</si>
  <si>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</si>
  <si>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</si>
  <si>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</si>
  <si>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</si>
  <si>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</si>
  <si>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</si>
  <si>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</si>
  <si>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</si>
  <si>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</si>
  <si>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</si>
  <si>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</si>
  <si>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</si>
  <si>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</si>
  <si>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</si>
  <si>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</si>
  <si>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</si>
  <si>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</si>
  <si>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</si>
  <si>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</si>
  <si>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</si>
  <si>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</si>
  <si>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</si>
  <si>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</si>
  <si>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</si>
  <si>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</si>
  <si>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</si>
  <si>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</si>
  <si>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</si>
  <si>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</si>
  <si>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</si>
  <si>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</si>
  <si>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</si>
  <si>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</si>
  <si>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</si>
  <si>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</si>
  <si>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</si>
  <si>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</si>
  <si>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</si>
  <si>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</si>
  <si>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</si>
  <si>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</si>
  <si>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</si>
  <si>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</si>
  <si>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</si>
  <si>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</si>
  <si>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</si>
  <si>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</si>
  <si>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</si>
  <si>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</si>
  <si>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</si>
  <si>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</si>
  <si>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</si>
  <si>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</si>
  <si>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</si>
  <si>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</si>
  <si>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</si>
  <si>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</si>
  <si>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</si>
  <si>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</si>
  <si>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</si>
  <si>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</si>
  <si>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</si>
  <si>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</si>
  <si>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</si>
  <si>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</si>
  <si>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</si>
  <si>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</si>
  <si>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</si>
  <si>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</si>
  <si>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</si>
  <si>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</si>
  <si>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</si>
  <si>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</si>
  <si>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</si>
  <si>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</si>
  <si>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</si>
  <si>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</si>
  <si>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</si>
  <si>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</si>
  <si>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</si>
  <si>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</si>
  <si>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</si>
  <si>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</si>
  <si>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</si>
  <si>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</si>
  <si>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</si>
  <si>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</si>
  <si>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</si>
  <si>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</si>
  <si>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</si>
  <si>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</si>
  <si>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</si>
  <si>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</si>
  <si>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</si>
  <si>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</si>
  <si>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</si>
  <si>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</si>
  <si>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</si>
  <si>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</si>
  <si>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</si>
  <si>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</si>
  <si>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</si>
  <si>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</si>
  <si>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</si>
  <si>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</si>
  <si>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</si>
  <si>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</si>
  <si>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</si>
  <si>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</si>
  <si>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</si>
  <si>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</si>
  <si>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</si>
  <si>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</si>
  <si>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</si>
  <si>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</si>
  <si>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</si>
  <si>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</si>
  <si>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</si>
  <si>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</si>
  <si>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</si>
  <si>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</si>
  <si>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</si>
  <si>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</si>
  <si>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</si>
  <si>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</si>
  <si>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</si>
  <si>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</si>
  <si>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</si>
  <si>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</si>
  <si>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</si>
  <si>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</si>
  <si>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</si>
  <si>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</si>
  <si>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</si>
  <si>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</si>
  <si>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</si>
  <si>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</si>
  <si>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</si>
  <si>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</si>
  <si>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</si>
  <si>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</si>
  <si>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</si>
  <si>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</si>
  <si>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</si>
  <si>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</si>
  <si>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</si>
  <si>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</si>
  <si>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</si>
  <si>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</si>
  <si>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</si>
  <si>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</si>
  <si>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</si>
  <si>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</si>
  <si>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</si>
  <si>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</si>
  <si>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</si>
  <si>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</si>
  <si>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</si>
  <si>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</si>
  <si>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</si>
  <si>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</si>
  <si>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</si>
  <si>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</si>
  <si>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</si>
  <si>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</si>
  <si>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</si>
  <si>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</si>
  <si>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</si>
  <si>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</si>
  <si>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</si>
  <si>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</si>
  <si>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</si>
  <si>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</si>
  <si>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</si>
  <si>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</si>
  <si>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</si>
  <si>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</si>
  <si>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</si>
  <si>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</si>
  <si>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</si>
  <si>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</si>
  <si>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</si>
  <si>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</si>
  <si>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</si>
  <si>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</si>
  <si>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</si>
  <si>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</si>
  <si>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</si>
  <si>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</si>
  <si>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</si>
  <si>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</si>
  <si>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</si>
  <si>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</si>
  <si>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</si>
  <si>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</si>
  <si>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</si>
  <si>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</si>
  <si>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</si>
  <si>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</si>
  <si>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</si>
  <si>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</si>
  <si>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</si>
  <si>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</si>
  <si>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</si>
  <si>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</si>
  <si>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</si>
  <si>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</si>
  <si>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</si>
  <si>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</si>
  <si>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</si>
  <si>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</si>
  <si>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</si>
  <si>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</si>
  <si>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</si>
  <si>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</si>
  <si>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</si>
  <si>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</si>
  <si>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</si>
  <si>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</si>
  <si>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</si>
  <si>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</si>
  <si>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</si>
  <si>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</si>
  <si>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</si>
  <si>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</si>
  <si>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</si>
  <si>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</si>
  <si>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</si>
  <si>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</si>
  <si>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</si>
  <si>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</si>
  <si>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</si>
  <si>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</si>
  <si>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</si>
  <si>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</si>
  <si>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</si>
  <si>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</si>
  <si>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</si>
  <si>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</si>
  <si>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</si>
  <si>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</si>
  <si>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</si>
  <si>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</si>
  <si>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</si>
  <si>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</si>
  <si>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</si>
  <si>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</si>
  <si>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</si>
  <si>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</si>
  <si>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</si>
  <si>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</si>
  <si>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</si>
  <si>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</si>
  <si>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</si>
  <si>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</si>
  <si>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</si>
  <si>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</si>
  <si>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</si>
  <si>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</si>
  <si>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</si>
  <si>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</si>
  <si>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</si>
  <si>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</si>
  <si>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</si>
  <si>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</si>
  <si>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</si>
  <si>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</si>
  <si>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</si>
  <si>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</si>
  <si>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</si>
  <si>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</si>
  <si>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</si>
  <si>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</si>
  <si>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</si>
  <si>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</si>
  <si>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</si>
  <si>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</si>
  <si>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</si>
  <si>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</si>
  <si>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</si>
  <si>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</si>
  <si>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</si>
  <si>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</si>
  <si>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</si>
  <si>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</si>
  <si>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</si>
  <si>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</si>
  <si>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</si>
  <si>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</si>
  <si>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</si>
  <si>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</si>
  <si>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</si>
  <si>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</si>
  <si>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</si>
  <si>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</si>
  <si>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</si>
  <si>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</si>
  <si>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</si>
  <si>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</si>
  <si>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</si>
  <si>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</si>
  <si>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</si>
  <si>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</si>
  <si>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</si>
  <si>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</si>
  <si>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</si>
  <si>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</si>
  <si>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</si>
  <si>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</si>
  <si>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</si>
  <si>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</si>
  <si>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</si>
  <si>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</si>
  <si>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</si>
  <si>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</si>
  <si>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</si>
  <si>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</si>
  <si>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</si>
  <si>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</si>
  <si>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</si>
  <si>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</si>
  <si>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</si>
  <si>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</si>
  <si>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</si>
  <si>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</si>
  <si>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</si>
  <si>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</si>
  <si>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</si>
  <si>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</si>
  <si>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</si>
  <si>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</si>
  <si>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</si>
  <si>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</si>
  <si>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</si>
  <si>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</si>
  <si>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</si>
  <si>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</si>
  <si>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</si>
  <si>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</si>
  <si>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</si>
  <si>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</si>
  <si>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</si>
  <si>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</si>
  <si>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</si>
  <si>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</si>
  <si>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</si>
  <si>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</si>
  <si>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</si>
  <si>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</si>
  <si>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</si>
  <si>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</si>
  <si>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</si>
  <si>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</si>
  <si>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</si>
  <si>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</si>
  <si>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</si>
  <si>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</si>
  <si>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</si>
  <si>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</si>
  <si>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</si>
  <si>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</si>
  <si>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</si>
  <si>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</si>
  <si>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</si>
  <si>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</si>
  <si>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</si>
  <si>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</si>
  <si>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</si>
  <si>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</si>
  <si>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</si>
  <si>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</si>
  <si>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</si>
  <si>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</si>
  <si>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</si>
  <si>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</si>
  <si>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</si>
  <si>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</si>
  <si>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</si>
  <si>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</si>
  <si>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</si>
  <si>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</si>
  <si>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</si>
  <si>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</si>
  <si>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</si>
  <si>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</si>
  <si>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</si>
  <si>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</si>
  <si>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</si>
  <si>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</si>
  <si>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</si>
  <si>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</si>
  <si>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</si>
  <si>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</si>
  <si>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</si>
  <si>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</si>
  <si>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</si>
  <si>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</si>
  <si>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</si>
  <si>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</si>
  <si>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</si>
  <si>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</si>
  <si>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</si>
  <si>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</si>
  <si>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</si>
  <si>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</si>
  <si>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</si>
  <si>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</si>
  <si>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</si>
  <si>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</si>
  <si>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</si>
  <si>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</si>
  <si>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</si>
  <si>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</si>
  <si>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</si>
  <si>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</si>
  <si>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</si>
  <si>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</si>
  <si>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</si>
  <si>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</si>
  <si>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</si>
  <si>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</si>
  <si>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</si>
  <si>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</si>
  <si>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</si>
  <si>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</si>
  <si>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</si>
  <si>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</si>
  <si>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</si>
  <si>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</si>
  <si>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</si>
  <si>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</si>
  <si>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</si>
  <si>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</si>
  <si>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</si>
  <si>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</si>
  <si>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</si>
  <si>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</si>
  <si>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</si>
  <si>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</si>
  <si>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</si>
  <si>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</si>
  <si>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</si>
  <si>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</si>
  <si>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</si>
  <si>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</si>
  <si>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</si>
  <si>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</si>
  <si>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</si>
  <si>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</si>
  <si>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</si>
  <si>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</si>
  <si>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</si>
  <si>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</si>
  <si>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</si>
  <si>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</si>
  <si>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</si>
  <si>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</si>
  <si>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</si>
  <si>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</si>
  <si>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</si>
  <si>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</si>
  <si>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</si>
  <si>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</si>
  <si>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</si>
  <si>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</si>
  <si>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</si>
  <si>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</si>
  <si>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</si>
  <si>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</si>
  <si>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</si>
  <si>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</si>
  <si>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</si>
  <si>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</si>
  <si>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</si>
  <si>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</si>
  <si>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</si>
  <si>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</si>
  <si>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</si>
  <si>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</si>
  <si>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</si>
  <si>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</si>
  <si>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</si>
  <si>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</si>
  <si>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</si>
  <si>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</si>
  <si>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</si>
  <si>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</si>
  <si>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</si>
  <si>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</si>
  <si>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</si>
  <si>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</si>
  <si>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</si>
  <si>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</si>
  <si>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</si>
  <si>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</si>
  <si>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</si>
  <si>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</si>
  <si>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</si>
  <si>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</si>
  <si>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</si>
  <si>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</si>
  <si>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</si>
  <si>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</si>
  <si>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</si>
  <si>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</si>
  <si>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</si>
  <si>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</si>
  <si>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</si>
  <si>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</si>
  <si>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</si>
  <si>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</si>
  <si>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</si>
  <si>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</si>
  <si>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</si>
  <si>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</si>
  <si>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</si>
  <si>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</si>
  <si>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</si>
  <si>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</si>
  <si>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</si>
  <si>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</si>
  <si>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</si>
  <si>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</si>
  <si>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</si>
  <si>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</si>
  <si>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</si>
  <si>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</si>
  <si>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</si>
  <si>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</si>
  <si>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</si>
  <si>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</si>
  <si>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</si>
  <si>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</si>
  <si>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</si>
  <si>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</si>
  <si>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</si>
  <si>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</si>
  <si>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</si>
  <si>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</si>
  <si>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</si>
  <si>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</si>
  <si>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</si>
  <si>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</si>
  <si>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</si>
  <si>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</si>
  <si>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</si>
  <si>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</si>
  <si>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</si>
  <si>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</si>
  <si>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</si>
  <si>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</si>
  <si>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</si>
  <si>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</si>
  <si>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</si>
  <si>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</si>
  <si>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</si>
  <si>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</si>
  <si>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</si>
  <si>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</si>
  <si>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</si>
  <si>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</si>
  <si>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</si>
  <si>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</si>
  <si>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</si>
  <si>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</si>
  <si>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</si>
  <si>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</si>
  <si>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</si>
  <si>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</si>
  <si>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</si>
  <si>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</si>
  <si>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</si>
  <si>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</si>
  <si>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</si>
  <si>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</si>
  <si>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</si>
  <si>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</si>
  <si>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</si>
  <si>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</si>
  <si>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</si>
  <si>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</si>
  <si>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</si>
  <si>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</si>
  <si>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</si>
  <si>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</si>
  <si>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</si>
  <si>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</si>
  <si>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</si>
  <si>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</si>
  <si>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</si>
  <si>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</si>
  <si>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</si>
  <si>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</si>
  <si>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</si>
  <si>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</si>
  <si>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</si>
  <si>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</si>
  <si>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</si>
  <si>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</si>
  <si>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</si>
  <si>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</si>
  <si>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</si>
  <si>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</si>
  <si>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</si>
  <si>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</si>
  <si>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</si>
  <si>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</si>
  <si>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</si>
  <si>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</si>
  <si>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</si>
  <si>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</si>
  <si>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</si>
  <si>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</si>
  <si>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</si>
  <si>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</si>
  <si>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</si>
  <si>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</si>
  <si>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</si>
  <si>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</si>
  <si>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</si>
  <si>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</si>
  <si>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</si>
  <si>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</si>
  <si>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</si>
  <si>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</si>
  <si>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</si>
  <si>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</si>
  <si>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</si>
  <si>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</si>
  <si>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</si>
  <si>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</si>
  <si>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</si>
  <si>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</si>
  <si>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</si>
  <si>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</si>
  <si>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</si>
  <si>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</si>
  <si>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</si>
  <si>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</si>
  <si>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</si>
  <si>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</si>
  <si>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</si>
  <si>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</si>
  <si>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</si>
  <si>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</si>
  <si>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</si>
  <si>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</si>
  <si>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</si>
  <si>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</si>
  <si>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</si>
  <si>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</si>
  <si>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</si>
  <si>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</si>
  <si>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</si>
  <si>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</si>
  <si>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</si>
  <si>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</si>
  <si>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</si>
  <si>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</si>
  <si>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</si>
  <si>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</si>
  <si>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</si>
  <si>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</si>
  <si>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</si>
  <si>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</si>
  <si>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</si>
  <si>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</si>
  <si>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</si>
  <si>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</si>
  <si>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</si>
  <si>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</si>
  <si>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</si>
  <si>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</si>
  <si>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</si>
  <si>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</si>
  <si>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</si>
  <si>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</si>
  <si>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</si>
  <si>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</si>
  <si>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</si>
  <si>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</si>
  <si>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</si>
  <si>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</si>
  <si>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</si>
  <si>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</si>
  <si>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</si>
  <si>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</si>
  <si>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</si>
  <si>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</si>
  <si>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</si>
  <si>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</si>
  <si>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</si>
  <si>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</si>
  <si>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</si>
  <si>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</si>
  <si>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</si>
  <si>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</si>
  <si>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</si>
  <si>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</si>
  <si>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</si>
  <si>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</si>
  <si>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</si>
  <si>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</si>
  <si>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</si>
  <si>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</si>
  <si>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</si>
  <si>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</si>
  <si>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</si>
  <si>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</si>
  <si>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</si>
  <si>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</si>
  <si>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</si>
  <si>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</si>
  <si>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</si>
  <si>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</si>
  <si>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</si>
  <si>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</si>
  <si>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</si>
  <si>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</si>
  <si>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</si>
  <si>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</si>
  <si>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</si>
  <si>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</si>
  <si>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</si>
  <si>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</si>
  <si>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</si>
  <si>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</si>
  <si>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</si>
  <si>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</si>
  <si>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</si>
  <si>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</si>
  <si>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</si>
  <si>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</si>
  <si>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</si>
  <si>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</si>
  <si>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</si>
  <si>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</si>
  <si>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</si>
  <si>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</si>
  <si>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</si>
  <si>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</si>
  <si>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</si>
  <si>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</si>
  <si>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</si>
  <si>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</si>
  <si>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</si>
  <si>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</si>
  <si>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</si>
  <si>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</si>
  <si>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</si>
  <si>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</si>
  <si>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</si>
  <si>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</si>
  <si>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</si>
  <si>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</si>
  <si>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</si>
  <si>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</si>
  <si>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</si>
  <si>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</si>
  <si>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</si>
  <si>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</si>
  <si>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</si>
  <si>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</si>
  <si>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</si>
  <si>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</si>
  <si>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</si>
  <si>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</si>
  <si>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</si>
  <si>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</si>
  <si>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</si>
  <si>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</si>
  <si>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</si>
  <si>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</si>
  <si>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</si>
  <si>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</si>
  <si>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</si>
  <si>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</si>
  <si>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</si>
  <si>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</si>
  <si>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</si>
  <si>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</si>
  <si>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</si>
  <si>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</si>
  <si>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</si>
  <si>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</si>
  <si>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</si>
  <si>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</si>
  <si>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</si>
  <si>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</si>
  <si>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</si>
  <si>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</si>
  <si>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</si>
  <si>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</si>
  <si>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</si>
  <si>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</si>
  <si>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</si>
  <si>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</si>
  <si>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</si>
  <si>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</si>
  <si>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</si>
  <si>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</si>
  <si>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</si>
  <si>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</si>
  <si>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</si>
  <si>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</si>
  <si>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</si>
  <si>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</si>
  <si>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</si>
  <si>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</si>
  <si>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</si>
  <si>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</si>
  <si>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</si>
  <si>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</si>
  <si>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</si>
  <si>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</si>
  <si>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</si>
  <si>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</si>
  <si>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</si>
  <si>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</si>
  <si>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</si>
  <si>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</si>
  <si>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</si>
  <si>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</si>
  <si>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</si>
  <si>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</si>
  <si>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</si>
  <si>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</si>
  <si>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</si>
  <si>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</si>
  <si>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</si>
  <si>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</si>
  <si>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</si>
  <si>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</si>
  <si>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</si>
  <si>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</si>
  <si>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</si>
  <si>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</si>
  <si>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</si>
  <si>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</si>
  <si>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</si>
  <si>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</si>
  <si>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</si>
  <si>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</si>
  <si>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</si>
  <si>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</si>
  <si>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</si>
  <si>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</si>
  <si>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</si>
  <si>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</si>
  <si>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</si>
  <si>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</si>
  <si>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</si>
  <si>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</si>
  <si>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</si>
  <si>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</si>
  <si>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</si>
  <si>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</si>
  <si>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</si>
  <si>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</si>
  <si>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</si>
  <si>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</si>
  <si>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</si>
  <si>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</si>
  <si>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</si>
  <si>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</si>
  <si>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</si>
  <si>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</si>
  <si>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</si>
  <si>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</si>
  <si>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</si>
  <si>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</si>
  <si>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</si>
  <si>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</si>
  <si>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</si>
  <si>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</si>
  <si>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</si>
  <si>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</si>
  <si>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</si>
  <si>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</si>
  <si>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</si>
  <si>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</si>
  <si>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</si>
  <si>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</si>
  <si>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</si>
  <si>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</si>
  <si>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</si>
  <si>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</si>
  <si>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</si>
  <si>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</si>
  <si>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</si>
  <si>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</si>
  <si>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</si>
  <si>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</si>
  <si>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</si>
  <si>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</si>
  <si>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</si>
  <si>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</si>
  <si>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</si>
  <si>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</si>
  <si>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</si>
  <si>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</si>
  <si>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</si>
  <si>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</si>
  <si>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</si>
  <si>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</si>
  <si>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</si>
  <si>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</si>
  <si>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</si>
  <si>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</si>
  <si>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</si>
  <si>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</si>
  <si>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</si>
  <si>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</si>
  <si>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</si>
  <si>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</si>
  <si>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</si>
  <si>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</si>
  <si>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</si>
  <si>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</si>
  <si>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</si>
  <si>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</si>
  <si>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</si>
  <si>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</si>
  <si>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</si>
  <si>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</si>
  <si>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</si>
  <si>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</si>
  <si>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</si>
  <si>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</si>
  <si>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</si>
  <si>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</si>
  <si>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</si>
  <si>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</si>
  <si>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</si>
  <si>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</si>
  <si>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</si>
  <si>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</si>
  <si>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</si>
  <si>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</si>
  <si>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</si>
  <si>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</si>
  <si>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</si>
  <si>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</si>
  <si>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</si>
  <si>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</si>
  <si>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</si>
  <si>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</si>
  <si>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</si>
  <si>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</si>
  <si>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</si>
  <si>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</si>
  <si>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</si>
  <si>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</si>
  <si>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</si>
  <si>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</si>
  <si>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</si>
  <si>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</si>
  <si>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</si>
  <si>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</si>
  <si>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</si>
  <si>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</si>
  <si>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</si>
  <si>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</si>
  <si>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</si>
  <si>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</si>
  <si>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</si>
  <si>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</si>
  <si>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</si>
  <si>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</si>
  <si>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</si>
  <si>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</si>
  <si>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</si>
  <si>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</si>
  <si>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</si>
  <si>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</si>
  <si>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</si>
  <si>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</si>
  <si>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</si>
  <si>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</si>
  <si>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</si>
  <si>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</si>
  <si>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</si>
  <si>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</si>
  <si>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</si>
  <si>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</si>
  <si>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</si>
  <si>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</si>
  <si>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</si>
  <si>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</si>
  <si>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</si>
  <si>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</si>
  <si>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</si>
  <si>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</si>
  <si>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</si>
  <si>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</si>
  <si>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</si>
  <si>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</si>
  <si>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</si>
  <si>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</si>
  <si>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</si>
  <si>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</si>
  <si>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</si>
  <si>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</si>
  <si>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</si>
  <si>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</si>
  <si>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</si>
  <si>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</si>
  <si>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</si>
  <si>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</si>
  <si>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</si>
  <si>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</si>
  <si>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</si>
  <si>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</si>
  <si>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</si>
  <si>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</si>
  <si>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</si>
  <si>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</si>
  <si>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</si>
  <si>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</si>
  <si>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</si>
  <si>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</si>
  <si>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</si>
  <si>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</si>
  <si>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</si>
  <si>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</si>
  <si>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</si>
  <si>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</si>
  <si>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</si>
  <si>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</si>
  <si>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</si>
  <si>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</si>
  <si>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</si>
  <si>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</si>
  <si>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</si>
  <si>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</si>
  <si>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</si>
  <si>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</si>
  <si>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</si>
  <si>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</si>
  <si>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</si>
  <si>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</si>
  <si>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</si>
  <si>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</si>
  <si>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</si>
  <si>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</si>
  <si>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</si>
  <si>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</si>
  <si>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</si>
  <si>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</si>
  <si>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</si>
  <si>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</si>
  <si>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</si>
  <si>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</si>
  <si>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</si>
  <si>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</si>
  <si>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</si>
  <si>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</si>
  <si>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</si>
  <si>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</si>
  <si>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</si>
  <si>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</si>
  <si>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</si>
  <si>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</si>
  <si>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</si>
  <si>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</si>
  <si>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</si>
  <si>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</si>
  <si>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</si>
  <si>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</si>
  <si>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</si>
  <si>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</si>
  <si>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</si>
  <si>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</si>
  <si>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</si>
  <si>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</si>
  <si>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</si>
  <si>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</si>
  <si>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</si>
  <si>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</si>
  <si>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</si>
  <si>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</si>
  <si>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</si>
  <si>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</si>
  <si>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</si>
  <si>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</si>
  <si>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</si>
  <si>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</si>
  <si>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</si>
  <si>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</si>
  <si>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</si>
  <si>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</si>
  <si>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</si>
  <si>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</si>
  <si>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</si>
  <si>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</si>
  <si>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</si>
  <si>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</si>
  <si>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</si>
  <si>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</si>
  <si>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</si>
  <si>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</si>
  <si>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</si>
  <si>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</si>
  <si>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</si>
  <si>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</si>
  <si>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</si>
  <si>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</si>
  <si>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</si>
  <si>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</si>
  <si>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</si>
  <si>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</si>
  <si>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</si>
  <si>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</si>
  <si>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</si>
  <si>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</si>
  <si>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</si>
  <si>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</si>
  <si>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</si>
  <si>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</si>
  <si>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</si>
  <si>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</si>
  <si>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</si>
  <si>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</si>
  <si>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</si>
  <si>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</si>
  <si>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</si>
  <si>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</si>
  <si>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</si>
  <si>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</si>
  <si>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</si>
  <si>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</si>
  <si>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</si>
  <si>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</si>
  <si>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</si>
  <si>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</si>
  <si>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</si>
  <si>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</si>
  <si>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</si>
  <si>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</si>
  <si>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</si>
  <si>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</si>
  <si>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</si>
  <si>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</si>
  <si>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</si>
  <si>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</si>
  <si>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</si>
  <si>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</si>
  <si>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</si>
  <si>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</si>
  <si>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</si>
  <si>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</si>
  <si>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</si>
  <si>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</si>
  <si>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</si>
  <si>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</si>
  <si>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</si>
  <si>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</si>
  <si>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</si>
  <si>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</si>
  <si>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</si>
  <si>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</si>
  <si>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</si>
  <si>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</si>
  <si>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</si>
  <si>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</si>
  <si>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</si>
  <si>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</si>
  <si>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</si>
  <si>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</si>
  <si>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</si>
  <si>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</si>
  <si>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</si>
  <si>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</si>
  <si>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</si>
  <si>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</si>
  <si>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</si>
  <si>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</si>
  <si>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</si>
  <si>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</si>
  <si>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</si>
  <si>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</si>
  <si>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</si>
  <si>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</si>
  <si>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</si>
  <si>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</si>
  <si>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</si>
  <si>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</si>
  <si>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</si>
  <si>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</si>
  <si>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</si>
  <si>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</si>
  <si>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</si>
  <si>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</si>
  <si>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</si>
  <si>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</si>
  <si>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</si>
  <si>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</si>
  <si>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</si>
  <si>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</si>
  <si>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</si>
  <si>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</si>
  <si>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</si>
  <si>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</si>
  <si>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</si>
  <si>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</si>
  <si>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</si>
  <si>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</si>
  <si>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</si>
  <si>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</si>
  <si>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</si>
  <si>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</si>
  <si>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</si>
  <si>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</si>
  <si>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</si>
  <si>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</si>
  <si>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</si>
  <si>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</si>
  <si>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</si>
  <si>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</si>
  <si>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</si>
  <si>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</si>
  <si>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</si>
  <si>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</si>
  <si>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</si>
  <si>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</si>
  <si>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</si>
  <si>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</si>
  <si>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</si>
  <si>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</si>
  <si>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</si>
  <si>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</si>
  <si>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</si>
  <si>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</si>
  <si>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</si>
  <si>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</si>
  <si>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</si>
  <si>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</si>
  <si>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</si>
  <si>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</si>
  <si>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</si>
  <si>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</si>
  <si>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</si>
  <si>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</si>
  <si>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</si>
  <si>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</si>
  <si>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</si>
  <si>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</si>
  <si>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</si>
  <si>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</si>
  <si>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</si>
  <si>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</si>
  <si>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</si>
  <si>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</si>
  <si>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</si>
  <si>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</si>
  <si>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</si>
  <si>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</si>
  <si>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</si>
  <si>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</si>
  <si>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</si>
  <si>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</si>
  <si>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</si>
  <si>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</si>
  <si>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</si>
  <si>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</si>
  <si>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</si>
  <si>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</si>
  <si>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</si>
  <si>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</si>
  <si>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</si>
  <si>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</si>
  <si>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</si>
  <si>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</si>
  <si>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</si>
  <si>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</si>
  <si>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</si>
  <si>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</si>
  <si>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</si>
  <si>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</si>
  <si>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</si>
  <si>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</si>
  <si>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</si>
  <si>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</si>
  <si>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</si>
  <si>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</si>
  <si>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</si>
  <si>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</si>
  <si>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</si>
  <si>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</si>
  <si>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</si>
  <si>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</si>
  <si>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</si>
  <si>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</si>
  <si>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</si>
  <si>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</si>
  <si>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</si>
  <si>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</si>
  <si>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</si>
  <si>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</si>
  <si>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</si>
  <si>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</si>
  <si>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</si>
  <si>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</si>
  <si>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</si>
  <si>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</si>
  <si>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</si>
  <si>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</si>
  <si>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</si>
  <si>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</si>
  <si>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</si>
  <si>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</si>
  <si>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</si>
  <si>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</si>
  <si>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</si>
  <si>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</si>
  <si>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</si>
  <si>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</si>
  <si>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</si>
  <si>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</si>
  <si>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</si>
  <si>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</si>
  <si>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</si>
  <si>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</si>
  <si>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</si>
  <si>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</si>
  <si>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</si>
  <si>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</si>
  <si>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</si>
  <si>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</si>
  <si>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</si>
  <si>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</si>
  <si>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</si>
  <si>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</si>
  <si>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</si>
  <si>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</si>
  <si>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</si>
  <si>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</si>
  <si>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</si>
  <si>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</si>
  <si>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</si>
  <si>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</si>
  <si>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</si>
  <si>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</si>
  <si>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</si>
  <si>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</si>
  <si>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</si>
  <si>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</si>
  <si>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</si>
  <si>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</si>
  <si>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</si>
  <si>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</si>
  <si>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</si>
  <si>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</si>
  <si>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</si>
  <si>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</si>
  <si>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</si>
  <si>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</si>
  <si>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</si>
  <si>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</si>
  <si>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</si>
  <si>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</si>
  <si>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</si>
  <si>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</si>
  <si>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</si>
  <si>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</si>
  <si>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</si>
  <si>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</si>
  <si>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</si>
  <si>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</si>
  <si>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</si>
  <si>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</si>
  <si>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</si>
  <si>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</si>
  <si>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</si>
  <si>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</si>
  <si>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</si>
  <si>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</si>
  <si>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</si>
  <si>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</si>
  <si>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</si>
  <si>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</si>
  <si>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</si>
  <si>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</si>
  <si>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</si>
  <si>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</si>
  <si>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</si>
  <si>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</si>
  <si>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</si>
  <si>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</si>
  <si>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</si>
  <si>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</si>
  <si>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</si>
  <si>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</si>
  <si>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</si>
  <si>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</si>
  <si>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</si>
  <si>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</si>
  <si>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</si>
  <si>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</si>
  <si>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</si>
  <si>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</si>
  <si>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</si>
  <si>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</si>
  <si>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</si>
  <si>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</si>
  <si>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</si>
  <si>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</si>
  <si>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</si>
  <si>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</si>
  <si>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</si>
  <si>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</si>
  <si>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</si>
  <si>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</si>
  <si>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</si>
  <si>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</si>
  <si>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</si>
  <si>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</si>
  <si>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</si>
  <si>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</si>
  <si>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</si>
  <si>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</si>
  <si>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</si>
  <si>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</si>
  <si>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</si>
  <si>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</si>
  <si>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</si>
  <si>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</si>
  <si>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</si>
  <si>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</si>
  <si>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</si>
  <si>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</si>
  <si>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</si>
  <si>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</si>
  <si>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</si>
  <si>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</si>
  <si>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</si>
  <si>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</si>
  <si>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</si>
  <si>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</si>
  <si>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</si>
  <si>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</si>
  <si>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</si>
  <si>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</si>
  <si>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</si>
  <si>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</si>
  <si>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</si>
  <si>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</si>
  <si>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</si>
  <si>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</si>
  <si>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</si>
  <si>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</si>
  <si>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</si>
  <si>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</si>
  <si>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</si>
  <si>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</si>
  <si>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</si>
  <si>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</si>
  <si>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</si>
  <si>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</si>
  <si>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</si>
  <si>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</si>
  <si>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</si>
  <si>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</si>
  <si>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</si>
  <si>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</si>
  <si>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</si>
  <si>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</si>
  <si>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</si>
  <si>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</si>
  <si>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</si>
  <si>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</si>
  <si>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</si>
  <si>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</si>
  <si>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</si>
  <si>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</si>
  <si>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</si>
  <si>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</si>
  <si>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</si>
  <si>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</si>
  <si>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</si>
  <si>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</si>
  <si>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</si>
  <si>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</si>
  <si>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</si>
  <si>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</si>
  <si>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</si>
  <si>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</si>
  <si>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</si>
  <si>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</si>
  <si>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</si>
  <si>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</si>
  <si>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</si>
  <si>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</si>
  <si>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</si>
  <si>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</si>
  <si>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</si>
  <si>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</si>
  <si>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</si>
  <si>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</si>
  <si>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</si>
  <si>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</si>
  <si>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</si>
  <si>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</si>
  <si>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</si>
  <si>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</si>
  <si>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</si>
  <si>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</si>
  <si>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</si>
  <si>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</si>
  <si>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</si>
  <si>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</si>
  <si>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</si>
  <si>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</si>
  <si>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</si>
  <si>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</si>
  <si>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</si>
  <si>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</si>
  <si>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</si>
  <si>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</si>
  <si>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</si>
  <si>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</si>
  <si>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</si>
  <si>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</si>
  <si>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</si>
  <si>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</si>
  <si>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</si>
  <si>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</si>
  <si>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</si>
  <si>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</si>
  <si>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</si>
  <si>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</si>
  <si>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</si>
  <si>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</si>
  <si>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</si>
  <si>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</si>
  <si>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</si>
  <si>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</si>
  <si>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</si>
  <si>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</si>
  <si>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</si>
  <si>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</si>
  <si>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</si>
  <si>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</si>
  <si>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</si>
  <si>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</si>
  <si>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</si>
  <si>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</si>
  <si>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</si>
  <si>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</si>
  <si>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</si>
  <si>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</si>
  <si>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</si>
  <si>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</si>
  <si>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</si>
  <si>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</si>
  <si>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</si>
  <si>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</si>
  <si>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</si>
  <si>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</si>
  <si>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</si>
  <si>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</si>
  <si>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</si>
  <si>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</si>
  <si>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</si>
  <si>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</si>
  <si>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</si>
  <si>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</si>
  <si>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</si>
  <si>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</si>
  <si>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</si>
  <si>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</si>
  <si>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</si>
  <si>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</si>
  <si>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</si>
  <si>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</si>
  <si>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</si>
  <si>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</si>
  <si>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</si>
  <si>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</si>
  <si>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</si>
  <si>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</si>
  <si>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</si>
  <si>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</si>
  <si>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</si>
  <si>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</si>
  <si>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</si>
  <si>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</si>
  <si>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</si>
  <si>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</si>
  <si>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</si>
  <si>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</si>
  <si>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</si>
  <si>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</si>
  <si>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</si>
  <si>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</si>
  <si>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</si>
  <si>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</si>
  <si>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</si>
  <si>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</si>
  <si>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</si>
  <si>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</si>
  <si>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</si>
  <si>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</si>
  <si>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</si>
  <si>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</si>
  <si>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</si>
  <si>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</si>
  <si>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</si>
  <si>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</si>
  <si>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</si>
  <si>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</si>
  <si>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</si>
  <si>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</si>
  <si>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</si>
  <si>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</si>
  <si>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</si>
  <si>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</si>
  <si>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</si>
  <si>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</si>
  <si>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</si>
  <si>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</si>
  <si>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</si>
  <si>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</si>
  <si>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</si>
  <si>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</si>
  <si>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</si>
  <si>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</si>
  <si>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</si>
  <si>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</si>
  <si>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</si>
  <si>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</si>
  <si>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</si>
  <si>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</si>
  <si>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</si>
  <si>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</si>
  <si>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</si>
  <si>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</si>
  <si>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</si>
  <si>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</si>
  <si>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</si>
  <si>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</si>
  <si>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</si>
  <si>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</si>
  <si>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</si>
  <si>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</si>
  <si>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</si>
  <si>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</si>
  <si>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</si>
  <si>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</si>
  <si>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</si>
  <si>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</si>
  <si>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</si>
  <si>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</si>
  <si>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</si>
  <si>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</si>
  <si>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</si>
  <si>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</si>
  <si>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</si>
  <si>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</si>
  <si>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</si>
  <si>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</si>
  <si>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</si>
  <si>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</si>
  <si>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</si>
  <si>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</si>
  <si>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</si>
  <si>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</si>
  <si>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</si>
  <si>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</si>
  <si>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</si>
  <si>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</si>
  <si>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</si>
  <si>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</si>
  <si>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</si>
  <si>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</si>
  <si>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</si>
  <si>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</si>
  <si>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</si>
  <si>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</si>
  <si>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</si>
  <si>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</si>
  <si>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</si>
  <si>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</si>
  <si>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</si>
  <si>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</si>
  <si>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</si>
  <si>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</si>
  <si>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</si>
  <si>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</si>
  <si>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</si>
  <si>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</si>
  <si>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</si>
  <si>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</si>
  <si>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</si>
  <si>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</si>
  <si>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</si>
  <si>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</si>
  <si>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</si>
  <si>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</si>
  <si>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</si>
  <si>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</si>
  <si>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</si>
  <si>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</si>
  <si>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</si>
  <si>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</si>
  <si>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</si>
  <si>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</si>
  <si>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</si>
  <si>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</si>
  <si>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</si>
  <si>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</si>
  <si>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</si>
  <si>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</si>
  <si>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</si>
  <si>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</si>
  <si>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</si>
  <si>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</si>
  <si>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</si>
  <si>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</si>
  <si>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</si>
  <si>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</si>
  <si>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</si>
  <si>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</si>
  <si>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</si>
  <si>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</si>
  <si>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</si>
  <si>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</si>
  <si>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</si>
  <si>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</si>
  <si>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</si>
  <si>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</si>
  <si>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</si>
  <si>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</si>
  <si>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</si>
  <si>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</si>
  <si>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</si>
  <si>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</si>
  <si>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</si>
  <si>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</si>
  <si>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</si>
  <si>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</si>
  <si>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</si>
  <si>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</si>
  <si>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</si>
  <si>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</si>
  <si>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</si>
  <si>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</si>
  <si>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</si>
  <si>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</si>
  <si>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</si>
  <si>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</si>
  <si>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</si>
  <si>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</si>
  <si>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</si>
  <si>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</si>
  <si>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</si>
  <si>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</si>
  <si>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</si>
  <si>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</si>
  <si>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</si>
  <si>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</si>
  <si>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</si>
  <si>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</si>
  <si>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</si>
  <si>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</si>
  <si>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</si>
  <si>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</si>
  <si>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</si>
  <si>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</si>
  <si>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</si>
  <si>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</si>
  <si>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</si>
  <si>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</si>
  <si>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</si>
  <si>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</si>
  <si>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</si>
  <si>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</si>
  <si>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</si>
  <si>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</si>
  <si>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</si>
  <si>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</si>
  <si>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</si>
  <si>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</si>
  <si>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</si>
  <si>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</si>
  <si>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</si>
  <si>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</si>
  <si>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</si>
  <si>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</si>
  <si>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</si>
  <si>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</si>
  <si>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</si>
  <si>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</si>
  <si>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</si>
  <si>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</si>
  <si>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</si>
  <si>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</si>
  <si>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</si>
  <si>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</si>
  <si>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</si>
  <si>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</si>
  <si>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</si>
  <si>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</si>
  <si>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</si>
  <si>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</si>
  <si>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</si>
  <si>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</si>
  <si>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</si>
  <si>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</si>
  <si>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</si>
  <si>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</si>
  <si>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</si>
  <si>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</si>
  <si>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</si>
  <si>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</si>
  <si>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</si>
  <si>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</si>
  <si>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</si>
  <si>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</si>
  <si>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</si>
  <si>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</si>
  <si>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</si>
  <si>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</si>
  <si>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</si>
  <si>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</si>
  <si>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</si>
  <si>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</si>
  <si>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</si>
  <si>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</si>
  <si>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</si>
  <si>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</si>
  <si>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</si>
  <si>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</si>
  <si>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</si>
  <si>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</si>
  <si>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</si>
  <si>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</si>
  <si>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</si>
  <si>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</si>
  <si>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</si>
  <si>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</si>
  <si>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</si>
  <si>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</si>
  <si>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</si>
  <si>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</si>
  <si>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</si>
  <si>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</si>
  <si>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</si>
  <si>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</si>
  <si>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</si>
  <si>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</si>
  <si>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</si>
  <si>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</si>
  <si>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</si>
  <si>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</si>
  <si>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</si>
  <si>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</si>
  <si>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</si>
  <si>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</si>
  <si>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</si>
  <si>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</si>
  <si>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</si>
  <si>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</si>
  <si>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</si>
  <si>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</si>
  <si>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</si>
  <si>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</si>
  <si>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</si>
  <si>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</si>
  <si>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</si>
  <si>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</si>
  <si>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</si>
  <si>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</si>
  <si>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</si>
  <si>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</si>
  <si>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</si>
  <si>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</si>
  <si>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</si>
  <si>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</si>
  <si>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</si>
  <si>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</si>
  <si>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</si>
  <si>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</si>
  <si>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</si>
  <si>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</si>
  <si>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</si>
  <si>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</si>
  <si>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</si>
  <si>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</si>
  <si>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</si>
  <si>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</si>
  <si>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</si>
  <si>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</si>
  <si>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</si>
  <si>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</si>
  <si>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</si>
  <si>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</si>
  <si>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</si>
  <si>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</si>
  <si>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</si>
  <si>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</si>
  <si>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</si>
  <si>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</si>
  <si>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</si>
  <si>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</si>
  <si>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</si>
  <si>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</si>
  <si>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</si>
  <si>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</si>
  <si>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</si>
  <si>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</si>
  <si>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</si>
  <si>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</si>
  <si>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</si>
  <si>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</si>
  <si>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</si>
  <si>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</si>
  <si>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</si>
  <si>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</si>
  <si>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</si>
  <si>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</si>
  <si>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</si>
  <si>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</si>
  <si>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</si>
  <si>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</si>
  <si>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</si>
  <si>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</si>
  <si>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</si>
  <si>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</si>
  <si>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</si>
  <si>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</si>
  <si>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</si>
  <si>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</si>
  <si>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</si>
  <si>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</si>
  <si>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</si>
  <si>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</si>
  <si>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</si>
  <si>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</si>
  <si>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</si>
  <si>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</si>
  <si>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</si>
  <si>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</si>
  <si>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</si>
  <si>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</si>
  <si>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</si>
  <si>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</si>
  <si>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</si>
  <si>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</si>
  <si>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</si>
  <si>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</si>
  <si>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</si>
  <si>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</si>
  <si>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</si>
  <si>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</si>
  <si>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</si>
  <si>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</si>
  <si>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</si>
  <si>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</si>
  <si>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</si>
  <si>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</si>
  <si>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</si>
  <si>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</si>
  <si>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</si>
  <si>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</si>
  <si>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</si>
  <si>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</si>
  <si>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</si>
  <si>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</si>
  <si>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</si>
  <si>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</si>
  <si>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</si>
  <si>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</si>
  <si>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</si>
  <si>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</si>
  <si>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</si>
  <si>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</si>
  <si>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</si>
  <si>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</si>
  <si>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</si>
  <si>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</si>
  <si>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</si>
  <si>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</si>
  <si>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</si>
  <si>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</si>
  <si>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</si>
  <si>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</si>
  <si>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</si>
  <si>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</si>
  <si>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</si>
  <si>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</si>
  <si>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</si>
  <si>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</si>
  <si>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</si>
  <si>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</si>
  <si>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</si>
  <si>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</si>
  <si>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</si>
  <si>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</si>
  <si>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</si>
  <si>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</si>
  <si>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</si>
  <si>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</si>
  <si>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</si>
  <si>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</si>
  <si>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</si>
  <si>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</si>
  <si>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</si>
  <si>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</si>
  <si>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</si>
  <si>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</si>
  <si>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</si>
  <si>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</si>
  <si>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</si>
  <si>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</si>
  <si>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</si>
  <si>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</si>
  <si>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</si>
  <si>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</si>
  <si>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</si>
  <si>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</si>
  <si>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</si>
  <si>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</si>
  <si>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</si>
  <si>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</si>
  <si>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</si>
  <si>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</si>
  <si>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</si>
  <si>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</si>
  <si>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</si>
  <si>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</si>
  <si>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</si>
  <si>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</si>
  <si>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</si>
  <si>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</si>
  <si>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</si>
  <si>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</si>
  <si>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</si>
  <si>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</si>
  <si>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</si>
  <si>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</si>
  <si>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</si>
  <si>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</si>
  <si>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</si>
  <si>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</si>
  <si>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</si>
  <si>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</si>
  <si>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</si>
  <si>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</si>
  <si>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</si>
  <si>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</si>
  <si>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</si>
  <si>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</si>
  <si>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</si>
  <si>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</si>
  <si>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</si>
  <si>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</si>
  <si>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</si>
  <si>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</si>
  <si>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</si>
  <si>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</si>
  <si>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</si>
  <si>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</si>
  <si>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</si>
  <si>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</si>
  <si>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</si>
  <si>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</si>
  <si>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</si>
  <si>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</si>
  <si>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</si>
  <si>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</si>
  <si>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</si>
  <si>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</si>
  <si>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</si>
  <si>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</si>
  <si>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</si>
  <si>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</si>
  <si>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</si>
  <si>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</si>
  <si>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</si>
  <si>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</si>
  <si>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</si>
  <si>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</si>
  <si>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</si>
  <si>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</si>
  <si>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</si>
  <si>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</si>
  <si>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</si>
  <si>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</si>
  <si>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</si>
  <si>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</si>
  <si>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</si>
  <si>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</si>
  <si>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</si>
  <si>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</si>
  <si>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</si>
  <si>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</si>
  <si>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</si>
  <si>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</si>
  <si>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</si>
  <si>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</si>
  <si>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</si>
  <si>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</si>
  <si>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</si>
  <si>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</si>
  <si>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</si>
  <si>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</si>
  <si>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</si>
  <si>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</si>
  <si>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</si>
  <si>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</si>
  <si>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</si>
  <si>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</si>
  <si>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</si>
  <si>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</si>
  <si>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</si>
  <si>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</si>
  <si>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</si>
  <si>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</si>
  <si>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</si>
  <si>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</si>
  <si>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</si>
  <si>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</si>
  <si>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</si>
  <si>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</si>
  <si>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</si>
  <si>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</si>
  <si>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</si>
  <si>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</si>
  <si>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</si>
  <si>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</si>
  <si>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</si>
  <si>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</si>
  <si>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</si>
  <si>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</si>
  <si>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</si>
  <si>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</si>
  <si>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</si>
  <si>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</si>
  <si>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</si>
  <si>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</si>
  <si>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</si>
  <si>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</si>
  <si>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</si>
  <si>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</si>
  <si>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</si>
  <si>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</si>
  <si>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</si>
  <si>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</si>
  <si>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</si>
  <si>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</si>
  <si>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</si>
  <si>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</si>
  <si>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</si>
  <si>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</si>
  <si>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</si>
  <si>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</si>
  <si>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</si>
  <si>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</si>
  <si>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</si>
  <si>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</si>
  <si>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</si>
  <si>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</si>
  <si>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</si>
  <si>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</si>
  <si>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</si>
  <si>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</si>
  <si>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</si>
  <si>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</si>
  <si>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</si>
  <si>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</si>
  <si>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</si>
  <si>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</si>
  <si>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</si>
  <si>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</si>
  <si>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</si>
  <si>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</si>
  <si>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</si>
  <si>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</si>
  <si>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</si>
  <si>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</si>
  <si>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</si>
  <si>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</si>
  <si>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</si>
  <si>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</si>
  <si>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</si>
  <si>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</si>
  <si>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</si>
  <si>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</si>
  <si>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</si>
  <si>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</si>
  <si>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</si>
  <si>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</si>
  <si>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</si>
  <si>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</si>
  <si>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</si>
  <si>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</si>
  <si>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</si>
  <si>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</si>
  <si>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</si>
  <si>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</si>
  <si>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</si>
  <si>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</si>
  <si>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</si>
  <si>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</si>
  <si>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</si>
  <si>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</si>
  <si>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</si>
  <si>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</si>
  <si>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</si>
  <si>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</si>
  <si>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</si>
  <si>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</si>
  <si>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</si>
  <si>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</si>
  <si>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</si>
  <si>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</si>
  <si>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</si>
  <si>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</si>
  <si>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</si>
  <si>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</si>
  <si>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</si>
  <si>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</si>
  <si>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</si>
  <si>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</si>
  <si>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</si>
  <si>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</si>
  <si>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</si>
  <si>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</si>
  <si>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</si>
  <si>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</si>
  <si>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</si>
  <si>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</si>
  <si>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</si>
  <si>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</si>
  <si>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</si>
  <si>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</si>
  <si>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</si>
  <si>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</si>
  <si>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</si>
  <si>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</si>
  <si>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</si>
  <si>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</si>
  <si>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</si>
  <si>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</si>
  <si>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</si>
  <si>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</si>
  <si>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</si>
  <si>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</si>
  <si>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</si>
  <si>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</si>
  <si>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</si>
  <si>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</si>
  <si>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</si>
  <si>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</si>
  <si>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</si>
  <si>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</si>
  <si>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</si>
  <si>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</si>
  <si>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</si>
  <si>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</si>
  <si>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</si>
  <si>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</si>
  <si>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</si>
  <si>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</si>
  <si>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</si>
  <si>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</si>
  <si>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</si>
  <si>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</si>
  <si>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</si>
  <si>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</si>
  <si>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</si>
  <si>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</si>
  <si>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</si>
  <si>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</si>
  <si>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</si>
  <si>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</si>
  <si>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</si>
  <si>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</si>
  <si>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</si>
  <si>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</si>
  <si>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</si>
  <si>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</si>
  <si>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</si>
  <si>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</si>
  <si>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</si>
  <si>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</si>
  <si>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</si>
  <si>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</si>
  <si>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</si>
  <si>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</si>
  <si>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</si>
  <si>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</si>
  <si>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</si>
  <si>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</si>
  <si>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</si>
  <si>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</si>
  <si>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</si>
  <si>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</si>
  <si>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</si>
  <si>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</si>
  <si>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</si>
  <si>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</si>
  <si>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</si>
  <si>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</si>
  <si>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</si>
  <si>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</si>
  <si>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</si>
  <si>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</si>
  <si>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</si>
  <si>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</si>
  <si>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</si>
  <si>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</si>
  <si>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</si>
  <si>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</si>
  <si>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</si>
  <si>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</si>
  <si>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</si>
  <si>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</si>
  <si>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</si>
  <si>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</si>
  <si>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</si>
  <si>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</si>
  <si>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</si>
  <si>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</si>
  <si>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</si>
  <si>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</si>
  <si>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</si>
  <si>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</si>
  <si>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</si>
  <si>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</si>
  <si>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</si>
  <si>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</si>
  <si>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</si>
  <si>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</si>
  <si>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</si>
  <si>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</si>
  <si>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</si>
  <si>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</si>
  <si>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</si>
  <si>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</si>
  <si>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</si>
  <si>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</si>
  <si>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</si>
  <si>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</si>
  <si>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</si>
  <si>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</si>
  <si>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</si>
  <si>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</si>
  <si>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</si>
  <si>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</si>
  <si>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</si>
  <si>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</si>
  <si>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</si>
  <si>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</si>
  <si>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</si>
  <si>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</si>
  <si>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</si>
  <si>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</si>
  <si>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</si>
  <si>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</si>
  <si>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</si>
  <si>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</si>
  <si>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</si>
  <si>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</si>
  <si>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</si>
  <si>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</si>
  <si>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</si>
  <si>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</si>
  <si>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</si>
  <si>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</si>
  <si>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</si>
  <si>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</si>
  <si>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</si>
  <si>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</si>
  <si>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</si>
  <si>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</si>
  <si>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</si>
  <si>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</si>
  <si>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</si>
  <si>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</si>
  <si>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</si>
  <si>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</si>
  <si>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</si>
  <si>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</si>
  <si>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</si>
  <si>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</si>
  <si>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</si>
  <si>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</si>
  <si>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</si>
  <si>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</si>
  <si>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</si>
  <si>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</si>
  <si>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</si>
  <si>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</si>
  <si>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</si>
  <si>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</si>
  <si>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</si>
  <si>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</si>
  <si>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</si>
  <si>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</si>
  <si>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</si>
  <si>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</si>
  <si>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</si>
  <si>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</si>
  <si>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</si>
  <si>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</si>
  <si>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</si>
  <si>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</si>
  <si>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</si>
  <si>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</si>
  <si>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</si>
  <si>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</si>
  <si>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</si>
  <si>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</si>
  <si>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</si>
  <si>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</si>
  <si>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</si>
  <si>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</si>
  <si>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</si>
  <si>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</si>
  <si>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</si>
  <si>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</si>
  <si>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</si>
  <si>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</si>
  <si>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</si>
  <si>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</si>
  <si>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</si>
  <si>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</si>
  <si>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</si>
  <si>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</si>
  <si>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</si>
  <si>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</si>
  <si>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</si>
  <si>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</si>
  <si>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</si>
  <si>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</si>
  <si>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</si>
  <si>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</si>
  <si>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</si>
  <si>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</si>
  <si>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</si>
  <si>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</si>
  <si>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</si>
  <si>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</si>
  <si>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</si>
  <si>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</si>
  <si>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</si>
  <si>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</si>
  <si>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</si>
  <si>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</si>
  <si>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</si>
  <si>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</si>
  <si>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</si>
  <si>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</si>
  <si>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</si>
  <si>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</si>
  <si>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</si>
  <si>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</si>
  <si>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</si>
  <si>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</si>
  <si>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</si>
  <si>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</si>
  <si>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</si>
  <si>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</si>
  <si>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</si>
  <si>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</si>
  <si>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</si>
  <si>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</si>
  <si>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</si>
  <si>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</si>
  <si>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</si>
  <si>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</si>
  <si>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</si>
  <si>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</si>
  <si>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</si>
  <si>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</si>
  <si>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</si>
  <si>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</si>
  <si>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</si>
  <si>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</si>
  <si>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</si>
  <si>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</si>
  <si>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</si>
  <si>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</si>
  <si>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</si>
  <si>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</si>
  <si>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</si>
  <si>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</si>
  <si>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</si>
  <si>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</si>
  <si>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</si>
  <si>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</si>
  <si>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</si>
  <si>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</si>
  <si>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</si>
  <si>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</si>
  <si>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</si>
  <si>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</si>
  <si>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</si>
  <si>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</si>
  <si>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</si>
  <si>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</si>
  <si>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</si>
  <si>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</si>
  <si>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</si>
  <si>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</si>
  <si>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</si>
  <si>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</si>
  <si>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</si>
  <si>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</si>
  <si>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</si>
  <si>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</si>
  <si>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</si>
  <si>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</si>
  <si>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</si>
  <si>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</si>
  <si>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</si>
  <si>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</si>
  <si>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</si>
  <si>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</si>
  <si>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</si>
  <si>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</si>
  <si>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</si>
  <si>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</si>
  <si>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</si>
  <si>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</si>
  <si>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</si>
  <si>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</si>
  <si>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</si>
  <si>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</si>
  <si>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</si>
  <si>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</si>
  <si>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</si>
  <si>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</si>
  <si>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</si>
  <si>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</si>
  <si>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</si>
  <si>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</si>
  <si>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</si>
  <si>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</si>
  <si>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</si>
  <si>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</si>
  <si>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</si>
  <si>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</si>
  <si>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</si>
  <si>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</si>
  <si>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</si>
  <si>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</si>
  <si>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</si>
  <si>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</si>
  <si>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</si>
  <si>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</si>
  <si>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</si>
  <si>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</si>
  <si>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</si>
  <si>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</si>
  <si>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</si>
  <si>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</si>
  <si>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</si>
  <si>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</si>
  <si>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</si>
  <si>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</si>
  <si>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</si>
  <si>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</si>
  <si>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</si>
  <si>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</si>
  <si>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</si>
  <si>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</si>
  <si>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</si>
  <si>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</si>
  <si>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</si>
  <si>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</si>
  <si>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</si>
  <si>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</si>
  <si>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</si>
  <si>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</si>
  <si>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</si>
  <si>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</si>
  <si>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</si>
  <si>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</si>
  <si>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</si>
  <si>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</si>
  <si>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</si>
  <si>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</si>
  <si>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</si>
  <si>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</si>
  <si>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</si>
  <si>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</si>
  <si>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</si>
  <si>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</si>
  <si>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</si>
  <si>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</si>
  <si>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</si>
  <si>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</si>
  <si>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</si>
  <si>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</si>
  <si>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</si>
  <si>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</si>
  <si>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</si>
  <si>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</si>
  <si>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</si>
  <si>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</si>
  <si>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</si>
  <si>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</si>
  <si>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</si>
  <si>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</si>
  <si>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</si>
  <si>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</si>
  <si>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</si>
  <si>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</si>
  <si>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</si>
  <si>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</si>
  <si>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</si>
  <si>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</si>
  <si>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</si>
  <si>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</si>
  <si>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</si>
  <si>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</si>
  <si>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</si>
  <si>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</si>
  <si>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</si>
  <si>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</si>
  <si>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</si>
  <si>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</si>
  <si>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</si>
  <si>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</si>
  <si>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</si>
  <si>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</si>
  <si>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</si>
  <si>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</si>
  <si>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</si>
  <si>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</si>
  <si>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</si>
  <si>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</si>
  <si>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</si>
  <si>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</si>
  <si>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</si>
  <si>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</si>
  <si>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</si>
  <si>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</si>
  <si>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</si>
  <si>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</si>
  <si>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</si>
  <si>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</si>
  <si>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</si>
  <si>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</si>
  <si>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</si>
  <si>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</si>
  <si>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</si>
  <si>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</si>
  <si>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</si>
  <si>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</si>
  <si>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</si>
  <si>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</si>
  <si>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</si>
  <si>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</si>
  <si>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</si>
  <si>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</si>
  <si>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</si>
  <si>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</si>
  <si>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</si>
  <si>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</si>
  <si>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</si>
  <si>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</si>
  <si>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</si>
  <si>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</si>
  <si>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</si>
  <si>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</si>
  <si>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</si>
  <si>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</si>
  <si>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</si>
  <si>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</si>
  <si>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</si>
  <si>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</si>
  <si>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</si>
  <si>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</si>
  <si>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</si>
  <si>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</si>
  <si>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</si>
  <si>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</si>
  <si>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</si>
  <si>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</si>
  <si>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</si>
  <si>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</si>
  <si>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</si>
  <si>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</si>
  <si>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</si>
  <si>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</si>
  <si>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</si>
  <si>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</si>
  <si>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</si>
  <si>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</si>
  <si>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</si>
  <si>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</si>
  <si>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</si>
  <si>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</si>
  <si>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</si>
  <si>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</si>
  <si>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</si>
  <si>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</si>
  <si>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</si>
  <si>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</si>
  <si>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</si>
  <si>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</si>
  <si>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</si>
  <si>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</si>
  <si>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</si>
  <si>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</si>
  <si>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</si>
  <si>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</si>
  <si>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</si>
  <si>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</si>
  <si>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</si>
  <si>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</si>
  <si>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</si>
  <si>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</si>
  <si>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</si>
  <si>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</si>
  <si>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</si>
  <si>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</si>
  <si>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</si>
  <si>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</si>
  <si>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</si>
  <si>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</si>
  <si>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</si>
  <si>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</si>
  <si>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</si>
  <si>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</si>
  <si>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</si>
  <si>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</si>
  <si>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</si>
  <si>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</si>
  <si>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</si>
  <si>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</si>
  <si>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</si>
  <si>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</si>
  <si>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</si>
  <si>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</si>
  <si>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</si>
  <si>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</si>
  <si>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</si>
  <si>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</si>
  <si>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</si>
  <si>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</si>
  <si>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</si>
  <si>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</si>
  <si>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</si>
  <si>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</si>
  <si>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</si>
  <si>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</si>
  <si>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</si>
  <si>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</si>
  <si>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</si>
  <si>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</si>
  <si>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</si>
  <si>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</si>
  <si>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</si>
  <si>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</si>
  <si>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</si>
  <si>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</si>
  <si>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</si>
  <si>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</si>
  <si>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</si>
  <si>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</si>
  <si>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</si>
  <si>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</si>
  <si>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</si>
  <si>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</si>
  <si>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</si>
  <si>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</si>
  <si>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</si>
  <si>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</si>
  <si>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</si>
  <si>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</si>
  <si>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</si>
  <si>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</si>
  <si>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</si>
  <si>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</si>
  <si>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</si>
  <si>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</si>
  <si>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</si>
  <si>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</si>
  <si>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</si>
  <si>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</si>
  <si>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</si>
  <si>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</si>
  <si>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</si>
  <si>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</si>
  <si>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</si>
  <si>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</si>
  <si>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</si>
  <si>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</si>
  <si>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</si>
  <si>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</si>
  <si>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</si>
  <si>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</si>
  <si>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</si>
  <si>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</si>
  <si>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</si>
  <si>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</si>
  <si>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</si>
  <si>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</si>
  <si>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</si>
  <si>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</si>
  <si>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</si>
  <si>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</si>
  <si>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</si>
  <si>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</si>
  <si>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</si>
  <si>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</si>
  <si>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</si>
  <si>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</si>
  <si>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</si>
  <si>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</si>
  <si>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</si>
  <si>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</si>
  <si>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</si>
  <si>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</si>
  <si>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</si>
  <si>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</si>
  <si>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</si>
  <si>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</si>
  <si>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</si>
  <si>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</si>
  <si>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</si>
  <si>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</si>
  <si>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</si>
  <si>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</si>
  <si>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</si>
  <si>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</si>
  <si>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</si>
  <si>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</si>
  <si>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</si>
  <si>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</si>
  <si>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</si>
  <si>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</si>
  <si>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</si>
  <si>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</si>
  <si>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</si>
  <si>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</si>
  <si>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</si>
  <si>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</si>
  <si>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</si>
  <si>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</si>
  <si>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</si>
  <si>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</si>
  <si>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</si>
  <si>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</si>
  <si>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</si>
  <si>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</si>
  <si>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</si>
  <si>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</si>
  <si>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</si>
  <si>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</si>
  <si>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</si>
  <si>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</si>
  <si>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</si>
  <si>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</si>
  <si>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</si>
  <si>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</si>
  <si>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</si>
  <si>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</si>
  <si>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</si>
  <si>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</si>
  <si>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</si>
  <si>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</si>
  <si>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</si>
  <si>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</si>
  <si>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</si>
  <si>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</si>
  <si>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</si>
  <si>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</si>
  <si>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</si>
  <si>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</si>
  <si>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</si>
  <si>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</si>
  <si>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</si>
  <si>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</si>
  <si>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</si>
  <si>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</si>
  <si>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</si>
  <si>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</si>
  <si>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</si>
  <si>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</si>
  <si>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</si>
  <si>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</si>
  <si>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</si>
  <si>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</si>
  <si>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</si>
  <si>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</si>
  <si>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</si>
  <si>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</si>
  <si>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</si>
  <si>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</si>
  <si>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</si>
  <si>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</si>
  <si>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</si>
  <si>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</si>
  <si>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</si>
  <si>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</si>
  <si>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</si>
  <si>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</si>
  <si>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</si>
  <si>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</si>
  <si>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</si>
  <si>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</si>
  <si>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</si>
  <si>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</si>
  <si>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</si>
  <si>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</si>
  <si>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</si>
  <si>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</si>
  <si>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</si>
  <si>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</si>
  <si>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</si>
  <si>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</si>
  <si>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</si>
  <si>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</si>
  <si>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</si>
  <si>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</si>
  <si>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</si>
  <si>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</si>
  <si>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</si>
  <si>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</si>
  <si>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</si>
  <si>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</si>
  <si>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</si>
  <si>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</si>
  <si>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</si>
  <si>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</si>
  <si>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</si>
  <si>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</si>
  <si>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</si>
  <si>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</si>
  <si>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</si>
  <si>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</si>
  <si>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</si>
  <si>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</si>
  <si>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</si>
  <si>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</si>
  <si>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</si>
  <si>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</si>
  <si>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</si>
  <si>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</si>
  <si>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</si>
  <si>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</si>
  <si>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</si>
  <si>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</si>
  <si>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</si>
  <si>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</si>
  <si>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</si>
  <si>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</si>
  <si>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</si>
  <si>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</si>
  <si>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</si>
  <si>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</si>
  <si>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</si>
  <si>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</si>
  <si>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</si>
  <si>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</si>
  <si>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</si>
  <si>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</si>
  <si>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</si>
  <si>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</si>
  <si>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</si>
  <si>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</si>
  <si>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</si>
  <si>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</si>
  <si>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</si>
  <si>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</si>
  <si>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</si>
  <si>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</si>
  <si>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</si>
  <si>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</si>
  <si>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</si>
  <si>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</si>
  <si>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</si>
  <si>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</si>
  <si>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</si>
  <si>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</si>
  <si>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</si>
  <si>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</si>
  <si>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</si>
  <si>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</si>
  <si>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</si>
  <si>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</si>
  <si>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</si>
  <si>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</si>
  <si>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</si>
  <si>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</si>
  <si>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</si>
  <si>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</si>
  <si>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</si>
  <si>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</si>
  <si>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</si>
  <si>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</si>
  <si>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</si>
  <si>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</si>
  <si>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</si>
  <si>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</si>
  <si>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</si>
  <si>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</si>
  <si>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</si>
  <si>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</si>
  <si>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</si>
  <si>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</si>
  <si>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</si>
  <si>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</si>
  <si>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</si>
  <si>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</si>
  <si>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</si>
  <si>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</si>
  <si>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</si>
  <si>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</si>
  <si>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</si>
  <si>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</si>
  <si>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</si>
  <si>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</si>
  <si>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</si>
  <si>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</si>
  <si>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</si>
  <si>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</si>
  <si>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</si>
  <si>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</si>
  <si>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</si>
  <si>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</si>
  <si>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</si>
  <si>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</si>
  <si>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</si>
  <si>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</si>
  <si>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</si>
  <si>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</si>
  <si>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</si>
  <si>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</si>
  <si>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</si>
  <si>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</si>
  <si>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</si>
  <si>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</si>
  <si>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</si>
  <si>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</si>
  <si>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</si>
  <si>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</si>
  <si>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</si>
  <si>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</si>
  <si>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</si>
  <si>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</si>
  <si>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</si>
  <si>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</si>
  <si>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</si>
  <si>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</si>
  <si>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</si>
  <si>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</si>
  <si>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</si>
  <si>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</si>
  <si>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</si>
  <si>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</si>
  <si>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</si>
  <si>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</si>
  <si>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</si>
  <si>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</si>
  <si>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</si>
  <si>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</si>
  <si>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</si>
  <si>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</si>
  <si>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</si>
  <si>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</si>
  <si>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</si>
  <si>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</si>
  <si>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</si>
  <si>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</si>
  <si>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</si>
  <si>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</si>
  <si>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</si>
  <si>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</si>
  <si>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</si>
  <si>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</si>
  <si>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</si>
  <si>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</si>
  <si>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</si>
  <si>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</si>
  <si>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</si>
  <si>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</si>
  <si>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</si>
  <si>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</si>
  <si>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</si>
  <si>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</si>
  <si>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</si>
  <si>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</si>
  <si>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</si>
  <si>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</si>
  <si>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</si>
  <si>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</si>
  <si>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</si>
  <si>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</si>
  <si>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</si>
  <si>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</si>
  <si>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</si>
  <si>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</si>
  <si>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</si>
  <si>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</si>
  <si>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</si>
  <si>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</si>
  <si>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</si>
  <si>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</si>
  <si>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</si>
  <si>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</si>
  <si>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</si>
  <si>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</si>
  <si>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</si>
  <si>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</si>
  <si>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</si>
  <si>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</si>
  <si>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</si>
  <si>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</si>
  <si>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</si>
  <si>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</si>
  <si>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</si>
  <si>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</si>
  <si>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</si>
  <si>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</si>
  <si>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</si>
  <si>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</si>
  <si>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</si>
  <si>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</si>
  <si>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</si>
  <si>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</si>
  <si>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</si>
  <si>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</si>
  <si>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</si>
  <si>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</si>
  <si>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</si>
  <si>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</si>
  <si>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</si>
  <si>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</si>
  <si>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</si>
  <si>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</si>
  <si>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</si>
  <si>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</si>
  <si>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</si>
  <si>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</si>
  <si>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</si>
  <si>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</si>
  <si>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</si>
  <si>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</si>
  <si>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</si>
  <si>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</si>
  <si>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</si>
  <si>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</si>
  <si>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</si>
  <si>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</si>
  <si>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</si>
  <si>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</si>
  <si>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</si>
  <si>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</si>
  <si>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</si>
  <si>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</si>
  <si>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</si>
  <si>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</si>
  <si>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</si>
  <si>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</si>
  <si>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</si>
  <si>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</si>
  <si>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</si>
  <si>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</si>
  <si>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</si>
  <si>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</si>
  <si>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</si>
  <si>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</si>
  <si>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</si>
  <si>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</si>
  <si>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</si>
  <si>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</si>
  <si>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</si>
  <si>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</si>
  <si>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</si>
  <si>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</si>
  <si>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</si>
  <si>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</si>
  <si>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</si>
  <si>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</si>
  <si>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</si>
  <si>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</si>
  <si>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</si>
  <si>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</si>
  <si>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</si>
  <si>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</si>
  <si>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</si>
  <si>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</si>
  <si>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</si>
  <si>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</si>
  <si>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</si>
  <si>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</si>
  <si>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</si>
  <si>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</si>
  <si>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</si>
  <si>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</si>
  <si>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</si>
  <si>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</si>
  <si>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</si>
  <si>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</si>
  <si>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</si>
  <si>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</si>
  <si>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</si>
  <si>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</si>
  <si>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</si>
  <si>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</si>
  <si>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</si>
  <si>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</si>
  <si>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</si>
  <si>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</si>
  <si>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</si>
  <si>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</si>
  <si>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</si>
  <si>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</si>
  <si>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</si>
  <si>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</si>
  <si>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</si>
  <si>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</si>
  <si>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</si>
  <si>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</si>
  <si>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</si>
  <si>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</si>
  <si>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</si>
  <si>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</si>
  <si>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</si>
  <si>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</si>
  <si>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</si>
  <si>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</si>
  <si>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</si>
  <si>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</si>
  <si>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</si>
  <si>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</si>
  <si>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</si>
  <si>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</si>
  <si>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</si>
  <si>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</si>
  <si>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</si>
  <si>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</si>
  <si>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</si>
  <si>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</si>
  <si>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</si>
  <si>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</si>
  <si>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</si>
  <si>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</si>
  <si>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</si>
  <si>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</si>
  <si>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</si>
  <si>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</si>
  <si>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</si>
  <si>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</si>
  <si>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</si>
  <si>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</si>
  <si>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</si>
  <si>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</si>
  <si>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</si>
  <si>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</si>
  <si>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</si>
  <si>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</si>
  <si>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</si>
  <si>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</si>
  <si>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</si>
  <si>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</si>
  <si>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</si>
  <si>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</si>
  <si>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</si>
  <si>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</si>
  <si>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</si>
  <si>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</si>
  <si>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</si>
  <si>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</si>
  <si>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</si>
  <si>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</si>
  <si>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</si>
  <si>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</si>
  <si>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</si>
  <si>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</si>
  <si>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</si>
  <si>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</si>
  <si>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</si>
  <si>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</si>
  <si>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</si>
  <si>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</si>
  <si>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</si>
  <si>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</si>
  <si>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</si>
  <si>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</si>
  <si>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</si>
  <si>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</si>
  <si>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</si>
  <si>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</si>
  <si>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</si>
  <si>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</si>
  <si>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</si>
  <si>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</si>
  <si>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</si>
  <si>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</si>
  <si>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</si>
  <si>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</si>
  <si>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</si>
  <si>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</si>
  <si>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</si>
  <si>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</si>
  <si>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</si>
  <si>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</si>
  <si>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</si>
  <si>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</si>
  <si>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</si>
  <si>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</si>
  <si>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</si>
  <si>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</si>
  <si>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</si>
  <si>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</si>
  <si>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</si>
  <si>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</si>
  <si>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</si>
  <si>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</si>
  <si>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</si>
  <si>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</si>
  <si>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</si>
  <si>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</si>
  <si>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</si>
  <si>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</si>
  <si>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</si>
  <si>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</si>
  <si>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</si>
  <si>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</si>
  <si>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</si>
  <si>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</si>
  <si>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</si>
  <si>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</si>
  <si>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</si>
  <si>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</si>
  <si>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</si>
  <si>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</si>
  <si>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</si>
  <si>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</si>
  <si>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</si>
  <si>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</si>
  <si>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</si>
  <si>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</si>
  <si>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</si>
  <si>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</si>
  <si>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</si>
  <si>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</si>
  <si>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</si>
  <si>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</si>
  <si>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</si>
  <si>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</si>
  <si>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</si>
  <si>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</si>
  <si>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</si>
  <si>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</si>
  <si>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</si>
  <si>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</si>
  <si>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</si>
  <si>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</si>
  <si>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</si>
  <si>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</si>
  <si>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</si>
  <si>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</si>
  <si>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</si>
  <si>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</si>
  <si>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</si>
  <si>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</si>
  <si>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</si>
  <si>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</si>
  <si>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</si>
  <si>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</si>
  <si>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</si>
  <si>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</si>
  <si>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</si>
  <si>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</si>
  <si>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</si>
  <si>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</si>
  <si>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</si>
  <si>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</si>
  <si>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</si>
  <si>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</si>
  <si>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</si>
  <si>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</si>
  <si>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</si>
  <si>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</si>
  <si>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</si>
  <si>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</si>
  <si>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</si>
  <si>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</si>
  <si>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</si>
  <si>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</si>
  <si>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</si>
  <si>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</si>
  <si>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</si>
  <si>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</si>
  <si>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</si>
  <si>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</si>
  <si>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</si>
  <si>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</si>
  <si>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</si>
  <si>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</si>
  <si>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</si>
  <si>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</si>
  <si>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</si>
  <si>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</si>
  <si>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</si>
  <si>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</si>
  <si>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</si>
  <si>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</si>
  <si>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</si>
  <si>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</si>
  <si>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</si>
  <si>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</si>
  <si>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</si>
  <si>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</si>
  <si>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</si>
  <si>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</si>
  <si>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</si>
  <si>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</si>
  <si>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</si>
  <si>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</si>
  <si>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</si>
  <si>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</si>
  <si>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</si>
  <si>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</si>
  <si>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</si>
  <si>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</si>
  <si>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</si>
  <si>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</si>
  <si>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</si>
  <si>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</si>
  <si>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</si>
  <si>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</si>
  <si>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</si>
  <si>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</si>
  <si>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</si>
  <si>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</si>
  <si>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</si>
  <si>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</si>
  <si>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</si>
  <si>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</si>
  <si>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</si>
  <si>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</si>
  <si>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</si>
  <si>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</si>
  <si>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</si>
  <si>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</si>
  <si>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</si>
  <si>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</si>
  <si>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</si>
  <si>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</si>
  <si>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</si>
  <si>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</si>
  <si>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</si>
  <si>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</si>
  <si>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</si>
  <si>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</si>
  <si>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</si>
  <si>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</si>
  <si>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</si>
  <si>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</si>
  <si>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</si>
  <si>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</si>
  <si>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</si>
  <si>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</si>
  <si>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</si>
  <si>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</si>
  <si>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</si>
  <si>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</si>
  <si>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</si>
  <si>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</si>
  <si>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</si>
  <si>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</si>
  <si>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</si>
  <si>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</si>
  <si>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</si>
  <si>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</si>
  <si>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</si>
  <si>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</si>
  <si>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</si>
  <si>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</si>
  <si>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</si>
  <si>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</si>
  <si>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</si>
  <si>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</si>
  <si>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</si>
  <si>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</si>
  <si>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</si>
  <si>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</si>
  <si>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</si>
  <si>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</si>
  <si>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</si>
  <si>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</si>
  <si>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</si>
  <si>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</si>
  <si>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</si>
  <si>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</si>
  <si>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</si>
  <si>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</si>
  <si>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</si>
  <si>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</si>
  <si>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</si>
  <si>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</si>
  <si>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</si>
  <si>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</si>
  <si>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</si>
  <si>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</si>
  <si>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</si>
  <si>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</si>
  <si>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</si>
  <si>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</si>
  <si>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</si>
  <si>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</si>
  <si>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</si>
  <si>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</si>
  <si>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</si>
  <si>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</si>
  <si>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</si>
  <si>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</si>
  <si>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</si>
  <si>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</si>
  <si>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</si>
  <si>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</si>
  <si>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</si>
  <si>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</si>
  <si>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</si>
  <si>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</si>
  <si>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</si>
  <si>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</si>
  <si>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</si>
  <si>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</si>
  <si>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</si>
  <si>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</si>
  <si>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</si>
  <si>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</si>
  <si>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</si>
  <si>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</si>
  <si>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</si>
  <si>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</si>
  <si>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</si>
  <si>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</si>
  <si>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</si>
  <si>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</si>
  <si>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</si>
  <si>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</si>
  <si>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</si>
  <si>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</si>
  <si>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</si>
  <si>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</si>
  <si>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</si>
  <si>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</si>
  <si>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</si>
  <si>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</si>
  <si>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</si>
  <si>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</si>
  <si>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</si>
  <si>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</si>
  <si>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</si>
  <si>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</si>
  <si>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</si>
  <si>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</si>
  <si>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</si>
  <si>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</si>
  <si>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</si>
  <si>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</si>
  <si>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</si>
  <si>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</si>
  <si>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</si>
  <si>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</si>
  <si>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</si>
  <si>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</si>
  <si>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</si>
  <si>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</si>
  <si>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</si>
  <si>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</si>
  <si>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</si>
  <si>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</si>
  <si>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</si>
  <si>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</si>
  <si>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</si>
  <si>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</si>
  <si>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</si>
  <si>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</si>
  <si>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</si>
  <si>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</si>
  <si>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</si>
  <si>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</si>
  <si>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</si>
  <si>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</si>
  <si>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</si>
  <si>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</si>
  <si>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</si>
  <si>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</si>
  <si>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</si>
  <si>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</si>
  <si>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</si>
  <si>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</si>
  <si>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</si>
  <si>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</si>
  <si>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</si>
  <si>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</si>
  <si>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</si>
  <si>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</si>
  <si>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</si>
  <si>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</si>
  <si>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</si>
  <si>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</si>
  <si>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</si>
  <si>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</si>
  <si>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</si>
  <si>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</si>
  <si>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</si>
  <si>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</si>
  <si>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</si>
  <si>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</si>
  <si>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</si>
  <si>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</si>
  <si>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</si>
  <si>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</si>
  <si>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</si>
  <si>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</si>
  <si>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</si>
  <si>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</si>
  <si>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</si>
  <si>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</si>
  <si>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</si>
  <si>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</si>
  <si>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</si>
  <si>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</si>
  <si>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</si>
  <si>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</si>
  <si>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</si>
  <si>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</si>
  <si>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</si>
  <si>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</si>
  <si>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</si>
  <si>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</si>
  <si>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</si>
  <si>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</si>
  <si>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</si>
  <si>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</si>
  <si>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</si>
  <si>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</si>
  <si>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</si>
  <si>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</si>
  <si>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</si>
  <si>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</si>
  <si>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</si>
  <si>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</si>
  <si>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</si>
  <si>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</si>
  <si>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</si>
  <si>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</si>
  <si>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</si>
  <si>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</si>
  <si>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</si>
  <si>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</si>
  <si>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</si>
  <si>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</si>
  <si>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</si>
  <si>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</si>
  <si>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</si>
  <si>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</si>
  <si>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</si>
  <si>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</si>
  <si>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</si>
  <si>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</si>
  <si>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</si>
  <si>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</si>
  <si>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</si>
  <si>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</si>
  <si>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</si>
  <si>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</si>
  <si>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</si>
  <si>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</si>
  <si>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</si>
  <si>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</si>
  <si>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</si>
  <si>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</si>
  <si>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</si>
  <si>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</si>
  <si>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</si>
  <si>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</si>
  <si>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</si>
  <si>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</si>
  <si>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</si>
  <si>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</si>
  <si>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</si>
  <si>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</si>
  <si>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</si>
  <si>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</si>
  <si>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</si>
  <si>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</si>
  <si>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</si>
  <si>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</si>
  <si>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</si>
  <si>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</si>
  <si>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</si>
  <si>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</si>
  <si>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</si>
  <si>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</si>
  <si>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</si>
  <si>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</si>
  <si>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</si>
  <si>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</si>
  <si>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</si>
  <si>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</si>
  <si>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</si>
  <si>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</si>
  <si>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</si>
  <si>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</si>
  <si>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</si>
  <si>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</si>
  <si>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</si>
  <si>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</si>
  <si>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</si>
  <si>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</si>
  <si>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</si>
  <si>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</si>
  <si>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</si>
  <si>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</si>
  <si>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</si>
  <si>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</si>
  <si>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</si>
  <si>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</si>
  <si>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</si>
  <si>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</si>
  <si>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</si>
  <si>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</si>
  <si>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</si>
  <si>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</si>
  <si>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</si>
  <si>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</si>
  <si>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</si>
  <si>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</si>
  <si>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</si>
  <si>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</si>
  <si>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</si>
  <si>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</si>
  <si>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</si>
  <si>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</si>
  <si>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</si>
  <si>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</si>
  <si>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</si>
  <si>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</si>
  <si>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</si>
  <si>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</si>
  <si>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</si>
  <si>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</si>
  <si>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</si>
  <si>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</si>
  <si>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</si>
  <si>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</si>
  <si>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</si>
  <si>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</si>
  <si>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</si>
  <si>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</si>
  <si>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</si>
  <si>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</si>
  <si>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</si>
  <si>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</si>
  <si>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</si>
  <si>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</si>
  <si>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</si>
  <si>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</si>
  <si>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</si>
  <si>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</si>
  <si>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</si>
  <si>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</si>
  <si>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</si>
  <si>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</si>
  <si>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</si>
  <si>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</si>
  <si>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</si>
  <si>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</si>
  <si>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</si>
  <si>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</si>
  <si>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</si>
  <si>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</si>
  <si>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</si>
  <si>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</si>
  <si>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</si>
  <si>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</si>
  <si>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</si>
  <si>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</si>
  <si>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</si>
  <si>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</si>
  <si>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</si>
  <si>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</si>
  <si>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</si>
  <si>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</si>
  <si>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</si>
  <si>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</si>
  <si>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</si>
  <si>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</si>
  <si>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</si>
  <si>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</si>
  <si>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</si>
  <si>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</si>
  <si>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</si>
  <si>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</si>
  <si>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</si>
  <si>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</si>
  <si>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</si>
  <si>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</si>
  <si>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</si>
  <si>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</si>
  <si>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</si>
  <si>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</si>
  <si>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</si>
  <si>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</si>
  <si>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</si>
  <si>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</si>
  <si>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</si>
  <si>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</si>
  <si>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</si>
  <si>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</si>
  <si>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</si>
  <si>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</si>
  <si>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</si>
  <si>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</si>
  <si>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</si>
  <si>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</si>
  <si>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</si>
  <si>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</si>
  <si>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</si>
  <si>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</si>
  <si>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</si>
  <si>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</si>
  <si>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</si>
  <si>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</si>
  <si>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</si>
  <si>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</si>
  <si>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</si>
  <si>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</si>
  <si>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</si>
  <si>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</si>
  <si>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</si>
  <si>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</si>
  <si>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</si>
  <si>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</si>
  <si>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</si>
  <si>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</si>
  <si>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</si>
  <si>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</si>
  <si>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</si>
  <si>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</si>
  <si>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</si>
  <si>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</si>
  <si>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</si>
  <si>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</si>
  <si>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</si>
  <si>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</si>
  <si>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</si>
  <si>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</si>
  <si>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</si>
  <si>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</si>
  <si>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</si>
  <si>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</si>
  <si>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</si>
  <si>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</si>
  <si>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</si>
  <si>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</si>
  <si>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</si>
  <si>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</si>
  <si>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</si>
  <si>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</si>
  <si>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</si>
  <si>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</si>
  <si>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</si>
  <si>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</si>
  <si>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</si>
  <si>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</si>
  <si>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</si>
  <si>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</si>
  <si>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</si>
  <si>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</si>
  <si>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</si>
  <si>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</si>
  <si>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</si>
  <si>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</si>
  <si>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</si>
  <si>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</si>
  <si>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</si>
  <si>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</si>
  <si>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</si>
  <si>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</si>
  <si>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</si>
  <si>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</si>
  <si>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</si>
  <si>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</si>
  <si>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</si>
  <si>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</si>
  <si>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</si>
  <si>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</si>
  <si>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</si>
  <si>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</si>
  <si>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</si>
  <si>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</si>
  <si>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</si>
  <si>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</si>
  <si>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</si>
  <si>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</si>
  <si>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</si>
  <si>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</si>
  <si>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</si>
  <si>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</si>
  <si>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</si>
  <si>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</si>
  <si>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</si>
  <si>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</si>
  <si>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</si>
  <si>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</si>
  <si>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</si>
  <si>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</si>
  <si>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</si>
  <si>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</si>
  <si>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</si>
  <si>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</si>
  <si>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</si>
  <si>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</si>
  <si>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</si>
  <si>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</si>
  <si>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</si>
  <si>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</si>
  <si>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</si>
  <si>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</si>
  <si>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</si>
  <si>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</si>
  <si>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</si>
  <si>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</si>
  <si>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</si>
  <si>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</si>
  <si>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</si>
  <si>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</si>
  <si>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</si>
  <si>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</si>
  <si>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</si>
  <si>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</si>
  <si>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</si>
  <si>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</si>
  <si>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</si>
  <si>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</si>
  <si>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</si>
  <si>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</si>
  <si>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</si>
  <si>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</si>
  <si>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</si>
  <si>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</si>
  <si>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</si>
  <si>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</si>
  <si>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</si>
  <si>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</si>
  <si>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</si>
  <si>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</si>
  <si>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</si>
  <si>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</si>
  <si>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</si>
  <si>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</si>
  <si>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</si>
  <si>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</si>
  <si>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</si>
  <si>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</si>
  <si>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</si>
  <si>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</si>
  <si>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</si>
  <si>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</si>
  <si>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</si>
  <si>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</si>
  <si>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</si>
  <si>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</si>
  <si>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</si>
  <si>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</si>
  <si>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</si>
  <si>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</si>
  <si>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</si>
  <si>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</si>
  <si>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</si>
  <si>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</si>
  <si>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</si>
  <si>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</si>
  <si>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</si>
  <si>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</si>
  <si>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</si>
  <si>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</si>
  <si>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</si>
  <si>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</si>
  <si>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</si>
  <si>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</si>
  <si>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</si>
  <si>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</si>
  <si>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</si>
  <si>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</si>
  <si>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</si>
  <si>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</si>
  <si>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</si>
  <si>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</si>
  <si>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</si>
  <si>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</si>
  <si>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</si>
  <si>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</si>
  <si>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</si>
  <si>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</si>
  <si>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</si>
  <si>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</si>
  <si>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</si>
  <si>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</si>
  <si>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</si>
  <si>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</si>
  <si>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</si>
  <si>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</si>
  <si>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</si>
  <si>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</si>
  <si>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</si>
  <si>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</si>
  <si>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</si>
  <si>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</si>
  <si>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</si>
  <si>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</si>
  <si>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</si>
  <si>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</si>
  <si>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</si>
  <si>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</si>
  <si>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</si>
  <si>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</si>
  <si>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</si>
  <si>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</si>
  <si>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</si>
  <si>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</si>
  <si>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</si>
  <si>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</si>
  <si>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</si>
  <si>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</si>
  <si>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</si>
  <si>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</si>
  <si>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</si>
  <si>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</si>
  <si>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</si>
  <si>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</si>
  <si>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</si>
  <si>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</si>
  <si>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</si>
  <si>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</si>
  <si>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</si>
  <si>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</si>
  <si>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</si>
  <si>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</si>
  <si>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</si>
  <si>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</si>
  <si>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</si>
  <si>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</si>
  <si>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</si>
  <si>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</si>
  <si>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</si>
  <si>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</si>
  <si>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</si>
  <si>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</si>
  <si>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</si>
  <si>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</si>
  <si>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</si>
  <si>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</si>
  <si>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</si>
  <si>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</si>
  <si>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</si>
  <si>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</si>
  <si>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</si>
  <si>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</si>
  <si>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</si>
  <si>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</si>
  <si>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</si>
  <si>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</si>
  <si>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</si>
  <si>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</si>
  <si>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</si>
  <si>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</si>
  <si>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</si>
  <si>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</si>
  <si>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</si>
  <si>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</si>
  <si>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</si>
  <si>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</si>
  <si>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</si>
  <si>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</si>
  <si>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</si>
  <si>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</si>
  <si>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</si>
  <si>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</si>
  <si>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</si>
  <si>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</si>
  <si>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</si>
  <si>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</si>
  <si>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</si>
  <si>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</si>
  <si>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</si>
  <si>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</si>
  <si>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</si>
  <si>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</si>
  <si>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</si>
  <si>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</si>
  <si>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</si>
  <si>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</si>
  <si>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</si>
  <si>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</si>
  <si>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</si>
  <si>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</si>
  <si>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</si>
  <si>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</si>
  <si>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</si>
  <si>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</si>
  <si>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</si>
  <si>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</si>
  <si>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</si>
  <si>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</si>
  <si>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</si>
  <si>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</si>
  <si>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</si>
  <si>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</si>
  <si>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</si>
  <si>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</si>
  <si>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</si>
  <si>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</si>
  <si>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</si>
  <si>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</si>
  <si>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</si>
  <si>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</si>
  <si>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</si>
  <si>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</si>
  <si>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</si>
  <si>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</si>
  <si>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</si>
  <si>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</si>
  <si>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</si>
  <si>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</si>
  <si>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</si>
  <si>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</si>
  <si>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</si>
  <si>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</si>
  <si>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</si>
  <si>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</si>
  <si>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</si>
  <si>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</si>
  <si>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</si>
  <si>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</si>
  <si>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</si>
  <si>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</si>
  <si>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</si>
  <si>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</si>
  <si>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</si>
  <si>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</si>
  <si>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</si>
  <si>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</si>
  <si>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</si>
  <si>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</si>
  <si>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</si>
  <si>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</si>
  <si>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</si>
  <si>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</si>
  <si>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</si>
  <si>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</si>
  <si>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</si>
  <si>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</si>
  <si>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</si>
  <si>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</si>
  <si>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</si>
  <si>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</si>
  <si>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</si>
  <si>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</si>
  <si>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</si>
  <si>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</si>
  <si>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</si>
  <si>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</si>
  <si>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</si>
  <si>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</si>
  <si>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</si>
  <si>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</si>
  <si>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</si>
  <si>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</si>
  <si>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</si>
  <si>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</si>
  <si>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</si>
  <si>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</si>
  <si>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</si>
  <si>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</si>
  <si>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</si>
  <si>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</si>
  <si>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</si>
  <si>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</si>
  <si>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</si>
  <si>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</si>
  <si>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</si>
  <si>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</si>
  <si>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</si>
  <si>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</si>
  <si>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</si>
  <si>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</si>
  <si>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</si>
  <si>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</si>
  <si>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</si>
  <si>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</si>
  <si>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</si>
  <si>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</si>
  <si>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</si>
  <si>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</si>
  <si>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</si>
  <si>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</si>
  <si>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</si>
  <si>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</si>
  <si>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</si>
  <si>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</si>
  <si>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</si>
  <si>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</si>
  <si>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</si>
  <si>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</si>
  <si>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</si>
  <si>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</si>
  <si>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</si>
  <si>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</si>
  <si>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</si>
  <si>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</si>
  <si>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</si>
  <si>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</si>
  <si>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</si>
  <si>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</si>
  <si>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</si>
  <si>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</si>
  <si>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</si>
  <si>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</si>
  <si>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</si>
  <si>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</si>
  <si>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</si>
  <si>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</si>
  <si>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</si>
  <si>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</si>
  <si>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</si>
  <si>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</si>
  <si>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</si>
  <si>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</si>
  <si>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</si>
  <si>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</si>
  <si>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</si>
  <si>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</si>
  <si>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</si>
  <si>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</si>
  <si>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</si>
  <si>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</si>
  <si>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</si>
  <si>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</si>
  <si>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</si>
  <si>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</si>
  <si>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</si>
  <si>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</si>
  <si>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</si>
  <si>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</si>
  <si>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</si>
  <si>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</si>
  <si>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</si>
  <si>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</si>
  <si>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</si>
  <si>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</si>
  <si>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</si>
  <si>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</si>
  <si>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</si>
  <si>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</si>
  <si>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</si>
  <si>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</si>
  <si>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</si>
  <si>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</si>
  <si>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</si>
  <si>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</si>
  <si>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</si>
  <si>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</si>
  <si>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</si>
  <si>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</si>
  <si>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</si>
  <si>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</si>
  <si>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</si>
  <si>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</si>
  <si>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</si>
  <si>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</si>
  <si>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</si>
  <si>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</si>
  <si>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</si>
  <si>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</si>
  <si>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</si>
  <si>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</si>
  <si>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</si>
  <si>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</si>
  <si>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</si>
  <si>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</si>
  <si>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</si>
  <si>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</si>
  <si>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</si>
  <si>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</si>
  <si>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</si>
  <si>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</si>
  <si>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</si>
  <si>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</si>
  <si>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</si>
  <si>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</si>
  <si>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</si>
  <si>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</si>
  <si>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</si>
  <si>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</si>
  <si>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</si>
  <si>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</si>
  <si>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</si>
  <si>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</si>
  <si>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</si>
  <si>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</si>
  <si>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</si>
  <si>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</si>
  <si>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</si>
  <si>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</si>
  <si>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</si>
  <si>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</si>
  <si>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</si>
  <si>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</si>
  <si>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</si>
  <si>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</si>
  <si>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</si>
  <si>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</si>
  <si>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</si>
  <si>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</si>
  <si>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</si>
  <si>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</si>
  <si>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</si>
  <si>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</si>
  <si>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</si>
  <si>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</si>
  <si>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</si>
  <si>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</si>
  <si>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</si>
  <si>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</si>
  <si>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</si>
  <si>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</si>
  <si>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</si>
  <si>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</si>
  <si>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</si>
  <si>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</si>
  <si>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</si>
  <si>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</si>
  <si>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</si>
  <si>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</si>
  <si>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</si>
  <si>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</si>
  <si>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</si>
  <si>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</si>
  <si>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</si>
  <si>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</si>
  <si>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</si>
  <si>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</si>
  <si>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</si>
  <si>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</si>
  <si>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</si>
  <si>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</si>
  <si>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</si>
  <si>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</si>
  <si>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</si>
  <si>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</si>
  <si>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</si>
  <si>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</si>
  <si>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</si>
  <si>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</si>
  <si>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</si>
  <si>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</si>
  <si>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</si>
  <si>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</si>
  <si>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</si>
  <si>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</si>
  <si>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</si>
  <si>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</si>
  <si>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</si>
  <si>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</si>
  <si>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</si>
  <si>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</si>
  <si>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</si>
  <si>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</si>
  <si>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</si>
  <si>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</si>
  <si>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</si>
  <si>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</si>
  <si>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</si>
  <si>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</si>
  <si>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</si>
  <si>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</si>
  <si>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</si>
  <si>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</si>
  <si>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</si>
  <si>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</si>
  <si>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</si>
  <si>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</si>
  <si>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</si>
  <si>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</si>
  <si>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</si>
  <si>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</si>
  <si>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</si>
  <si>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</si>
  <si>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</si>
  <si>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</si>
  <si>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</si>
  <si>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</si>
  <si>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</si>
  <si>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</si>
  <si>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</si>
  <si>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</si>
  <si>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</si>
  <si>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</si>
  <si>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</si>
  <si>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</si>
  <si>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</si>
  <si>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</si>
  <si>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</si>
  <si>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</si>
  <si>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</si>
  <si>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</si>
  <si>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</si>
  <si>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</si>
  <si>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</si>
  <si>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</si>
  <si>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</si>
  <si>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</si>
  <si>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</si>
  <si>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</si>
  <si>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</si>
  <si>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</si>
  <si>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</si>
  <si>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</si>
  <si>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</si>
  <si>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</si>
  <si>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</si>
  <si>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</si>
  <si>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</si>
  <si>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</si>
  <si>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</si>
  <si>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</si>
  <si>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</si>
  <si>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</si>
  <si>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</si>
  <si>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</si>
  <si>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</si>
  <si>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</si>
  <si>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</si>
  <si>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</si>
  <si>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</si>
  <si>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</si>
  <si>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</si>
  <si>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</si>
  <si>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</si>
  <si>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</si>
  <si>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</si>
  <si>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</si>
  <si>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</si>
  <si>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</si>
  <si>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</si>
  <si>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</si>
  <si>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</si>
  <si>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</si>
  <si>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</si>
  <si>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</si>
  <si>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</si>
  <si>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</si>
  <si>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</si>
  <si>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</si>
  <si>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</si>
  <si>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</si>
  <si>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</si>
  <si>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</si>
  <si>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</si>
  <si>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</si>
  <si>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</si>
  <si>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</si>
  <si>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</si>
  <si>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</si>
  <si>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</si>
  <si>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</si>
  <si>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</si>
  <si>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</si>
  <si>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</si>
  <si>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</si>
  <si>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</si>
  <si>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</si>
  <si>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</si>
  <si>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</si>
  <si>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</si>
  <si>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</si>
  <si>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</si>
  <si>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</si>
  <si>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</si>
  <si>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</si>
  <si>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</si>
  <si>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</si>
  <si>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</si>
  <si>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</si>
  <si>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</si>
  <si>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</si>
  <si>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</si>
  <si>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</si>
  <si>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</si>
  <si>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</si>
  <si>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</si>
  <si>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</si>
  <si>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</si>
  <si>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</si>
  <si>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</si>
  <si>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</si>
  <si>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</si>
  <si>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</si>
  <si>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</si>
  <si>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</si>
  <si>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</si>
  <si>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</si>
  <si>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</si>
  <si>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</si>
  <si>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</si>
  <si>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</si>
  <si>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</si>
  <si>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</si>
  <si>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</si>
  <si>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</si>
  <si>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</si>
  <si>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</si>
  <si>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</si>
  <si>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</si>
  <si>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</si>
  <si>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</si>
  <si>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</si>
  <si>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</si>
  <si>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</si>
  <si>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</si>
  <si>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</si>
  <si>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</si>
  <si>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</si>
  <si>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</si>
  <si>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</si>
  <si>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</si>
  <si>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</si>
  <si>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</si>
  <si>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</si>
  <si>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</si>
  <si>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</si>
  <si>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</si>
  <si>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</si>
  <si>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</si>
  <si>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</si>
  <si>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</si>
  <si>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</si>
  <si>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</si>
  <si>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</si>
  <si>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</si>
  <si>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</si>
  <si>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</si>
  <si>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</si>
  <si>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</si>
  <si>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</si>
  <si>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</si>
  <si>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</si>
  <si>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</si>
  <si>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</si>
  <si>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</si>
  <si>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</si>
  <si>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</si>
  <si>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</si>
  <si>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</si>
  <si>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</si>
  <si>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</si>
  <si>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</si>
  <si>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</si>
  <si>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</si>
  <si>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</si>
  <si>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</si>
  <si>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</si>
  <si>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</si>
  <si>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</si>
  <si>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</si>
  <si>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</si>
  <si>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</si>
  <si>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</si>
  <si>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</si>
  <si>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</si>
  <si>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</si>
  <si>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</si>
  <si>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</si>
  <si>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</si>
  <si>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</si>
  <si>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</si>
  <si>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</si>
  <si>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</si>
  <si>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</si>
  <si>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</si>
  <si>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</si>
  <si>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</si>
  <si>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</si>
  <si>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</si>
  <si>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</si>
  <si>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</si>
  <si>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</si>
  <si>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</si>
  <si>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</si>
  <si>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</si>
  <si>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</si>
  <si>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</si>
  <si>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</si>
  <si>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</si>
  <si>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</si>
  <si>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</si>
  <si>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</si>
  <si>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</si>
  <si>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</si>
  <si>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</si>
  <si>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</si>
  <si>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</si>
  <si>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</si>
  <si>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</si>
  <si>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</si>
  <si>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</si>
  <si>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</si>
  <si>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</si>
  <si>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</si>
  <si>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</si>
  <si>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</si>
  <si>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</si>
  <si>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</si>
  <si>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</si>
  <si>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</si>
  <si>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</si>
  <si>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</si>
  <si>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</si>
  <si>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</si>
  <si>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</si>
  <si>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</si>
  <si>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</si>
  <si>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</si>
  <si>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</si>
  <si>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</si>
  <si>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</si>
  <si>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</si>
  <si>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</si>
  <si>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</si>
  <si>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</si>
  <si>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</si>
  <si>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</si>
  <si>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</si>
  <si>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</si>
  <si>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</si>
  <si>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</si>
  <si>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</si>
  <si>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</si>
  <si>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</si>
  <si>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</si>
  <si>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</si>
  <si>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</si>
  <si>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</si>
  <si>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</si>
  <si>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</si>
  <si>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</si>
  <si>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</si>
  <si>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</si>
  <si>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</si>
  <si>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</si>
  <si>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</si>
  <si>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</si>
  <si>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</si>
  <si>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</si>
  <si>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</si>
  <si>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</si>
  <si>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</si>
  <si>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</si>
  <si>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</si>
  <si>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</si>
  <si>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</si>
  <si>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</si>
  <si>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</si>
  <si>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</si>
  <si>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</si>
  <si>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</si>
  <si>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</si>
  <si>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</si>
  <si>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</si>
  <si>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</si>
  <si>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</si>
  <si>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</si>
  <si>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</si>
  <si>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</si>
  <si>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</si>
  <si>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</si>
  <si>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</si>
  <si>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</si>
  <si>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</si>
  <si>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</si>
  <si>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</si>
  <si>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</si>
  <si>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</si>
  <si>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</si>
  <si>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</si>
  <si>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</si>
  <si>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</si>
  <si>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</si>
  <si>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</si>
  <si>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</si>
  <si>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</si>
  <si>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</si>
  <si>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</si>
  <si>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</si>
  <si>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</si>
  <si>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</si>
  <si>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</si>
  <si>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</si>
  <si>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</si>
  <si>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</si>
  <si>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</si>
  <si>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</si>
  <si>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</si>
  <si>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</si>
  <si>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</si>
  <si>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</si>
  <si>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</si>
  <si>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</si>
  <si>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</si>
  <si>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</si>
  <si>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</si>
  <si>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</si>
  <si>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</si>
  <si>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</si>
  <si>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</si>
  <si>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</si>
  <si>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</si>
  <si>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</si>
  <si>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</si>
  <si>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</si>
  <si>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</si>
  <si>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</si>
  <si>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</si>
  <si>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</si>
  <si>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</si>
  <si>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</si>
  <si>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</si>
  <si>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</si>
  <si>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</si>
  <si>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</si>
  <si>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</si>
  <si>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</si>
  <si>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</si>
  <si>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</si>
  <si>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</si>
  <si>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</si>
  <si>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</si>
  <si>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</si>
  <si>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</si>
  <si>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</si>
  <si>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</si>
  <si>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</si>
  <si>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</si>
  <si>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</si>
  <si>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</si>
  <si>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</si>
  <si>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</si>
  <si>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</si>
  <si>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</si>
  <si>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</si>
  <si>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</si>
  <si>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</si>
  <si>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</si>
  <si>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</si>
  <si>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</si>
  <si>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</si>
  <si>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</si>
  <si>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</si>
  <si>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</si>
  <si>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</si>
  <si>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</si>
  <si>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</si>
  <si>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</si>
  <si>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</si>
  <si>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</si>
  <si>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</si>
  <si>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</si>
  <si>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</si>
  <si>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</si>
  <si>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</si>
  <si>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</si>
  <si>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</si>
  <si>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</si>
  <si>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</si>
  <si>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</si>
  <si>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</si>
  <si>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</si>
  <si>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</si>
  <si>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</si>
  <si>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</si>
  <si>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</si>
  <si>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</si>
  <si>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</si>
  <si>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</si>
  <si>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</si>
  <si>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</si>
  <si>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</si>
  <si>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</si>
  <si>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</si>
  <si>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</si>
  <si>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</si>
  <si>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</si>
  <si>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</si>
  <si>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</si>
  <si>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</si>
  <si>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</si>
  <si>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</si>
  <si>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</si>
  <si>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</si>
  <si>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</si>
  <si>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</si>
  <si>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</si>
  <si>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</si>
  <si>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</si>
  <si>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</si>
  <si>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</si>
  <si>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</si>
  <si>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</si>
  <si>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</si>
  <si>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</si>
  <si>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</si>
  <si>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</si>
  <si>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</si>
  <si>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</si>
  <si>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</si>
  <si>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</si>
  <si>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</si>
  <si>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</si>
  <si>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</si>
  <si>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</si>
  <si>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</si>
  <si>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</si>
  <si>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</si>
  <si>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</si>
  <si>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</si>
  <si>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</si>
  <si>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</si>
  <si>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</si>
  <si>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</si>
  <si>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</si>
  <si>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</si>
  <si>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</si>
  <si>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</si>
  <si>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</si>
  <si>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</si>
  <si>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</si>
  <si>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</si>
  <si>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</si>
  <si>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</si>
  <si>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</si>
  <si>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</si>
  <si>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</si>
  <si>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</si>
  <si>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</si>
  <si>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</si>
  <si>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</si>
  <si>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</si>
  <si>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</si>
  <si>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</si>
  <si>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</si>
  <si>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</si>
  <si>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</si>
  <si>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</si>
  <si>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</si>
  <si>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</si>
  <si>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</si>
  <si>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</si>
  <si>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</si>
  <si>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</si>
  <si>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</si>
  <si>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</si>
  <si>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</si>
  <si>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</si>
  <si>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</si>
  <si>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</si>
  <si>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</si>
  <si>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</si>
  <si>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</si>
  <si>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</si>
  <si>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</si>
  <si>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</si>
  <si>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</si>
  <si>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</si>
  <si>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</si>
  <si>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</si>
  <si>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</si>
  <si>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</si>
  <si>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</si>
  <si>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</si>
  <si>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</si>
  <si>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</si>
  <si>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</si>
  <si>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</si>
  <si>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</si>
  <si>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</si>
  <si>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</si>
  <si>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</si>
  <si>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</si>
  <si>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</si>
  <si>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</si>
  <si>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</si>
  <si>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</si>
  <si>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</si>
  <si>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</si>
  <si>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</si>
  <si>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</si>
  <si>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</si>
  <si>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</si>
  <si>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</si>
  <si>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</si>
  <si>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</si>
  <si>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</si>
  <si>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</si>
  <si>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</si>
  <si>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</si>
  <si>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</si>
  <si>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</si>
  <si>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</si>
  <si>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</si>
  <si>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</si>
  <si>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</si>
  <si>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</si>
  <si>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</si>
  <si>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</si>
  <si>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</si>
  <si>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</si>
  <si>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</si>
  <si>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</si>
  <si>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</si>
  <si>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</si>
  <si>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</si>
  <si>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</si>
  <si>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</si>
  <si>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</si>
  <si>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</si>
  <si>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</si>
  <si>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</si>
  <si>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</si>
  <si>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</si>
  <si>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</si>
  <si>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</si>
  <si>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</si>
  <si>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</si>
  <si>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</si>
  <si>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</si>
  <si>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</si>
  <si>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</si>
  <si>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</si>
  <si>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</si>
  <si>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</si>
  <si>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</si>
  <si>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</si>
  <si>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</si>
  <si>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</si>
  <si>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</si>
  <si>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</si>
  <si>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</si>
  <si>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</si>
  <si>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</si>
  <si>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</si>
  <si>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</si>
  <si>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</si>
  <si>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</si>
  <si>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</si>
  <si>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</si>
  <si>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</si>
  <si>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</si>
  <si>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</si>
  <si>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</si>
  <si>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</si>
  <si>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</si>
  <si>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</si>
  <si>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</si>
  <si>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</si>
  <si>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</si>
  <si>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</si>
  <si>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</si>
  <si>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</si>
  <si>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</si>
  <si>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</si>
  <si>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</si>
  <si>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</si>
  <si>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</si>
  <si>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</si>
  <si>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</si>
  <si>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</si>
  <si>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</si>
  <si>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</si>
  <si>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</si>
  <si>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</si>
  <si>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</si>
  <si>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</si>
  <si>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</si>
  <si>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</si>
  <si>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</si>
  <si>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</si>
  <si>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</si>
  <si>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</si>
  <si>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</si>
  <si>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</si>
  <si>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</si>
  <si>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</si>
  <si>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</si>
  <si>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</si>
  <si>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</si>
  <si>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</si>
  <si>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</si>
  <si>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</si>
  <si>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</si>
  <si>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</si>
  <si>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</si>
  <si>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</si>
  <si>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</si>
  <si>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</si>
  <si>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</si>
  <si>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</si>
  <si>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</si>
  <si>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</si>
  <si>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</si>
  <si>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</si>
  <si>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</si>
  <si>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</si>
  <si>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</si>
  <si>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</si>
  <si>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</si>
  <si>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</si>
  <si>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</si>
  <si>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</si>
  <si>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</si>
  <si>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</si>
  <si>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</si>
  <si>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</si>
  <si>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</si>
  <si>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</si>
  <si>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</si>
  <si>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</si>
  <si>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</si>
  <si>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</si>
  <si>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</si>
  <si>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</si>
  <si>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</si>
  <si>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</si>
  <si>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</si>
  <si>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</si>
  <si>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</si>
  <si>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</si>
  <si>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</si>
  <si>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</si>
  <si>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</si>
  <si>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</si>
  <si>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</si>
  <si>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</si>
  <si>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</si>
  <si>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</si>
  <si>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</si>
  <si>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</si>
  <si>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</si>
  <si>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</si>
  <si>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</si>
  <si>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</si>
  <si>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</si>
  <si>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</si>
  <si>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</si>
  <si>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</si>
  <si>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</si>
  <si>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</si>
  <si>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</si>
  <si>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</si>
  <si>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</si>
  <si>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</si>
  <si>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</si>
  <si>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</si>
  <si>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</si>
  <si>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</si>
  <si>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</si>
  <si>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</si>
  <si>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</si>
  <si>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</si>
  <si>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</si>
  <si>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</si>
  <si>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</si>
  <si>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</si>
  <si>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</si>
  <si>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</si>
  <si>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</si>
  <si>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</si>
  <si>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</si>
  <si>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</si>
  <si>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</si>
  <si>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</si>
  <si>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</si>
  <si>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</si>
  <si>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</si>
  <si>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</si>
  <si>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</si>
  <si>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</si>
  <si>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</si>
  <si>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</si>
  <si>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</si>
  <si>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</si>
  <si>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</si>
  <si>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</si>
  <si>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</si>
  <si>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</si>
  <si>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</si>
  <si>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</si>
  <si>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</si>
  <si>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</si>
  <si>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</si>
  <si>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</si>
  <si>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</si>
  <si>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</si>
  <si>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</si>
  <si>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</si>
  <si>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</si>
  <si>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</si>
  <si>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</si>
  <si>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</si>
  <si>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</si>
  <si>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</si>
  <si>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</si>
  <si>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</si>
  <si>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</si>
  <si>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</si>
  <si>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</si>
  <si>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</si>
  <si>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</si>
  <si>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</si>
  <si>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</si>
  <si>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</si>
  <si>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</si>
  <si>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</si>
  <si>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</si>
  <si>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</si>
  <si>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</si>
  <si>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</si>
  <si>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</si>
  <si>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</si>
  <si>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</si>
  <si>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</si>
  <si>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</si>
  <si>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</si>
  <si>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</si>
  <si>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</si>
  <si>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</si>
  <si>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</si>
  <si>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</si>
  <si>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</si>
  <si>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</si>
  <si>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</si>
  <si>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</si>
  <si>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</si>
  <si>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</si>
  <si>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</si>
  <si>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</si>
  <si>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</si>
  <si>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</si>
  <si>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</si>
  <si>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</si>
  <si>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</si>
  <si>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</si>
  <si>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</si>
  <si>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</si>
  <si>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</si>
  <si>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</si>
  <si>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</si>
  <si>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</si>
  <si>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</si>
  <si>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</si>
  <si>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</si>
  <si>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</si>
  <si>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</si>
  <si>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</si>
  <si>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</si>
  <si>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</si>
  <si>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</si>
  <si>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</si>
  <si>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</si>
  <si>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</si>
  <si>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</si>
  <si>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</si>
  <si>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</si>
  <si>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</si>
  <si>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</si>
  <si>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</si>
  <si>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</si>
  <si>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</si>
  <si>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</si>
  <si>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</si>
  <si>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</si>
  <si>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</si>
  <si>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</si>
  <si>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</si>
  <si>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</si>
  <si>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</si>
  <si>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</si>
  <si>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</si>
  <si>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</si>
  <si>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</si>
  <si>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</si>
  <si>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</si>
  <si>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</si>
  <si>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</si>
  <si>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</si>
  <si>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</si>
  <si>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</si>
  <si>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</si>
  <si>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</si>
  <si>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</si>
  <si>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</si>
  <si>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</si>
  <si>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</si>
  <si>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</si>
  <si>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</si>
  <si>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</si>
  <si>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</si>
  <si>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</si>
  <si>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</si>
  <si>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</si>
  <si>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</si>
  <si>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</si>
  <si>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</si>
  <si>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</si>
  <si>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</si>
  <si>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</si>
  <si>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</si>
  <si>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</si>
  <si>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</si>
  <si>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</si>
  <si>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</si>
  <si>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</si>
  <si>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</si>
  <si>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</si>
  <si>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</si>
  <si>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</si>
  <si>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</si>
  <si>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</si>
  <si>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</si>
  <si>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</si>
  <si>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</si>
  <si>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</si>
  <si>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</si>
  <si>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</si>
  <si>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</si>
  <si>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</si>
  <si>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</si>
  <si>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</si>
  <si>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</si>
  <si>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</si>
  <si>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</si>
  <si>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</si>
  <si>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</si>
  <si>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</si>
  <si>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</si>
  <si>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</si>
  <si>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</si>
  <si>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</si>
  <si>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</si>
  <si>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</si>
  <si>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</si>
  <si>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</si>
  <si>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</si>
  <si>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</si>
  <si>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</si>
  <si>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</si>
  <si>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</si>
  <si>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</si>
  <si>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</si>
  <si>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</si>
  <si>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</si>
  <si>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</si>
  <si>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</si>
  <si>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</si>
  <si>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</si>
  <si>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</si>
  <si>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</si>
  <si>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</si>
  <si>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</si>
  <si>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</si>
  <si>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</si>
  <si>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</si>
  <si>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</si>
  <si>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</si>
  <si>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</si>
  <si>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</si>
  <si>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</si>
  <si>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</si>
  <si>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</si>
  <si>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</si>
  <si>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</si>
  <si>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</si>
  <si>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</si>
  <si>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</si>
  <si>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</si>
  <si>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</si>
  <si>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</si>
  <si>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</si>
  <si>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</si>
  <si>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</si>
  <si>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</si>
  <si>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</si>
  <si>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</si>
  <si>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</si>
  <si>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</si>
  <si>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</si>
  <si>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</si>
  <si>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</si>
  <si>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</si>
  <si>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</si>
  <si>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</si>
  <si>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</si>
  <si>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</si>
  <si>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</si>
  <si>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</si>
  <si>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</si>
  <si>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</si>
  <si>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</si>
  <si>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</si>
  <si>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</si>
  <si>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</si>
  <si>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</si>
  <si>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</si>
  <si>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</si>
  <si>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</si>
  <si>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</si>
  <si>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</si>
  <si>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</si>
  <si>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</si>
  <si>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</si>
  <si>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</si>
  <si>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</si>
  <si>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</si>
  <si>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</si>
  <si>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</si>
  <si>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</si>
  <si>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</si>
  <si>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</si>
  <si>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</si>
  <si>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</si>
  <si>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</si>
  <si>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</si>
  <si>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</si>
  <si>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</si>
  <si>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</si>
  <si>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</si>
  <si>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</si>
  <si>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</si>
  <si>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</si>
  <si>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</si>
  <si>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</si>
  <si>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</si>
  <si>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</si>
  <si>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</si>
  <si>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</si>
  <si>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</si>
  <si>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</si>
  <si>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</si>
  <si>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</si>
  <si>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</si>
  <si>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</si>
  <si>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</si>
  <si>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</si>
  <si>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</si>
  <si>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</si>
  <si>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</si>
  <si>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</si>
  <si>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</si>
  <si>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</si>
  <si>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</si>
  <si>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</si>
  <si>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</si>
  <si>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</si>
  <si>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</si>
  <si>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</si>
  <si>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</si>
  <si>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</si>
  <si>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</si>
  <si>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</si>
  <si>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</si>
  <si>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</si>
  <si>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</si>
  <si>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</si>
  <si>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</si>
  <si>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</si>
  <si>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</si>
  <si>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</si>
  <si>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</si>
  <si>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</si>
  <si>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</si>
  <si>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</si>
  <si>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</si>
  <si>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</si>
  <si>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</si>
  <si>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</si>
  <si>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</si>
  <si>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</si>
  <si>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</si>
  <si>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</si>
  <si>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</si>
  <si>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</si>
  <si>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</si>
  <si>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</si>
  <si>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</si>
  <si>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</si>
  <si>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</si>
  <si>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</si>
  <si>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</si>
  <si>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</si>
  <si>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</si>
  <si>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</si>
  <si>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</si>
  <si>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</si>
  <si>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</si>
  <si>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</si>
  <si>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</si>
  <si>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</si>
  <si>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</si>
  <si>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</si>
  <si>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</si>
  <si>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</si>
  <si>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</si>
  <si>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</si>
  <si>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</si>
  <si>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</si>
  <si>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</si>
  <si>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</si>
  <si>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</si>
  <si>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</si>
  <si>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</si>
  <si>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</si>
  <si>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</si>
  <si>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</si>
  <si>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</si>
  <si>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</si>
  <si>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</si>
  <si>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</si>
  <si>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</si>
  <si>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</si>
  <si>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</si>
  <si>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</si>
  <si>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</si>
  <si>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</si>
  <si>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</si>
  <si>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</si>
  <si>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</si>
  <si>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</si>
  <si>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</si>
  <si>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</si>
  <si>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</si>
  <si>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</si>
  <si>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</si>
  <si>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</si>
  <si>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</si>
  <si>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</si>
  <si>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</si>
  <si>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</si>
  <si>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</si>
  <si>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</si>
  <si>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</si>
  <si>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</si>
  <si>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</si>
  <si>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</si>
  <si>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</si>
  <si>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</si>
  <si>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</si>
  <si>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</si>
  <si>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</si>
  <si>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</si>
  <si>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</si>
  <si>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</si>
  <si>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</si>
  <si>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</si>
  <si>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</si>
  <si>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</si>
  <si>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</si>
  <si>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</si>
  <si>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</si>
  <si>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</si>
  <si>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</si>
  <si>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</si>
  <si>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</si>
  <si>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</si>
  <si>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</si>
  <si>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</si>
  <si>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</si>
  <si>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</si>
  <si>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</si>
  <si>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</si>
  <si>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</si>
  <si>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</si>
  <si>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</si>
  <si>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</si>
  <si>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</si>
  <si>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</si>
  <si>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</si>
  <si>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</si>
  <si>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</si>
  <si>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</si>
  <si>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</si>
  <si>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</si>
  <si>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</si>
  <si>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</si>
  <si>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</si>
  <si>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</si>
  <si>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</si>
  <si>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</si>
  <si>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</si>
  <si>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</si>
  <si>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</si>
  <si>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</si>
  <si>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</si>
  <si>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</si>
  <si>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</si>
  <si>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</si>
  <si>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</si>
  <si>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</si>
  <si>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</si>
  <si>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</si>
  <si>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</si>
  <si>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</si>
  <si>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</si>
  <si>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</si>
  <si>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</si>
  <si>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</si>
  <si>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</si>
  <si>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</si>
  <si>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</si>
  <si>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</si>
  <si>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</si>
  <si>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</si>
  <si>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</si>
  <si>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</si>
  <si>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</si>
  <si>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</si>
  <si>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</si>
  <si>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</si>
  <si>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</si>
  <si>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</si>
  <si>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</si>
  <si>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</si>
  <si>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</si>
  <si>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</si>
  <si>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</si>
  <si>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</si>
  <si>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</si>
  <si>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</si>
  <si>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</si>
  <si>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</si>
  <si>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</si>
  <si>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</si>
  <si>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</si>
  <si>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</si>
  <si>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</si>
  <si>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</si>
  <si>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</si>
  <si>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</si>
  <si>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</si>
  <si>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</si>
  <si>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</si>
  <si>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</si>
  <si>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</si>
  <si>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</si>
  <si>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</si>
  <si>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</si>
  <si>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</si>
  <si>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</si>
  <si>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</si>
  <si>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</si>
  <si>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</si>
  <si>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</si>
  <si>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</si>
  <si>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</si>
  <si>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</si>
  <si>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</si>
  <si>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</si>
  <si>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</si>
  <si>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</si>
  <si>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</si>
  <si>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</si>
  <si>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</si>
  <si>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</si>
  <si>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</si>
  <si>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</si>
  <si>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</si>
  <si>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</si>
  <si>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</si>
  <si>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</si>
  <si>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</si>
  <si>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</si>
  <si>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</si>
  <si>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</si>
  <si>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</si>
  <si>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</si>
  <si>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</si>
  <si>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</si>
  <si>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</si>
  <si>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</si>
  <si>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</si>
  <si>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</si>
  <si>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</si>
  <si>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</si>
  <si>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</si>
  <si>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</si>
  <si>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</si>
  <si>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</si>
  <si>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</si>
  <si>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</si>
  <si>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</si>
  <si>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</si>
  <si>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</si>
  <si>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</si>
  <si>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</si>
  <si>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</si>
  <si>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</si>
  <si>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</si>
  <si>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</si>
  <si>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</si>
  <si>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</si>
  <si>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</si>
  <si>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</si>
  <si>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</si>
  <si>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</si>
  <si>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</si>
  <si>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</si>
  <si>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</si>
  <si>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</si>
  <si>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</si>
  <si>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</si>
  <si>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</si>
  <si>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</si>
  <si>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</si>
  <si>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</si>
  <si>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</si>
  <si>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</si>
  <si>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</si>
  <si>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</si>
  <si>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</si>
  <si>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</si>
  <si>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</si>
  <si>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</si>
  <si>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</si>
  <si>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</si>
  <si>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</si>
  <si>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</si>
  <si>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</si>
  <si>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</si>
  <si>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</si>
  <si>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</si>
  <si>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</si>
  <si>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</si>
  <si>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</si>
  <si>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</si>
  <si>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</si>
  <si>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</si>
  <si>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</si>
  <si>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</si>
  <si>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</si>
  <si>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</si>
  <si>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</si>
  <si>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</si>
  <si>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</si>
  <si>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</si>
  <si>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</si>
  <si>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</si>
  <si>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</si>
  <si>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</si>
  <si>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</si>
  <si>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</si>
  <si>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</si>
  <si>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</si>
  <si>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</si>
  <si>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</si>
  <si>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</si>
  <si>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</si>
  <si>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</si>
  <si>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</si>
  <si>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</si>
  <si>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</si>
  <si>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</si>
  <si>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</si>
  <si>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</si>
  <si>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</si>
  <si>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</si>
  <si>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</si>
  <si>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</si>
  <si>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</si>
  <si>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</si>
  <si>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</si>
  <si>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</si>
  <si>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</si>
  <si>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</si>
  <si>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</si>
  <si>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</si>
  <si>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</si>
  <si>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</si>
  <si>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</si>
  <si>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</si>
  <si>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</si>
  <si>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</si>
  <si>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</si>
  <si>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</si>
  <si>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</si>
  <si>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</si>
  <si>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</si>
  <si>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</si>
  <si>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</si>
  <si>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</si>
  <si>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</si>
  <si>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</si>
  <si>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</si>
  <si>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</si>
  <si>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</si>
  <si>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</si>
  <si>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</si>
  <si>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</si>
  <si>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</si>
  <si>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</si>
  <si>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</si>
  <si>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</si>
  <si>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</si>
  <si>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</si>
  <si>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</si>
  <si>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</si>
  <si>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</si>
  <si>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</si>
  <si>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</si>
  <si>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</si>
  <si>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</si>
  <si>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</si>
  <si>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</si>
  <si>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</si>
  <si>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</si>
  <si>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</si>
  <si>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</si>
  <si>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</si>
  <si>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</si>
  <si>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</si>
  <si>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</si>
  <si>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</si>
  <si>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</si>
  <si>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</si>
  <si>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</si>
  <si>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</si>
  <si>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</si>
  <si>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</si>
  <si>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</si>
  <si>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</si>
  <si>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</si>
  <si>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</si>
  <si>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</si>
  <si>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</si>
  <si>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</si>
  <si>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</si>
  <si>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</si>
  <si>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</si>
  <si>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</si>
  <si>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</si>
  <si>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</si>
  <si>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</si>
  <si>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</si>
  <si>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</si>
  <si>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</si>
  <si>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</si>
  <si>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</si>
  <si>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</si>
  <si>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</si>
  <si>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</si>
  <si>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</si>
  <si>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</si>
  <si>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</si>
  <si>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</si>
  <si>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</si>
  <si>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</si>
  <si>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</si>
  <si>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</si>
  <si>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</si>
  <si>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</si>
  <si>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</si>
  <si>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</si>
  <si>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</si>
  <si>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</si>
  <si>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</si>
  <si>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</si>
  <si>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</si>
  <si>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</si>
  <si>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</si>
  <si>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</si>
  <si>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</si>
  <si>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</si>
  <si>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</si>
  <si>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</si>
  <si>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</si>
  <si>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</si>
  <si>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</si>
  <si>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</si>
  <si>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</si>
  <si>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</si>
  <si>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</si>
  <si>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</si>
  <si>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</si>
  <si>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</si>
  <si>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</si>
  <si>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</si>
  <si>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</si>
  <si>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</si>
  <si>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</si>
  <si>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</si>
  <si>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</si>
  <si>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</si>
  <si>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</si>
  <si>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</si>
  <si>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</si>
  <si>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</si>
  <si>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</si>
  <si>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</si>
  <si>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</si>
  <si>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</si>
  <si>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</si>
  <si>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</si>
  <si>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</si>
  <si>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</si>
  <si>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</si>
  <si>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</si>
  <si>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</si>
  <si>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</si>
  <si>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</si>
  <si>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</si>
  <si>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</si>
  <si>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</si>
  <si>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</si>
  <si>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</si>
  <si>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</si>
  <si>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</si>
  <si>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</si>
  <si>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</si>
  <si>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</si>
  <si>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</si>
  <si>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</si>
  <si>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</si>
  <si>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</si>
  <si>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</si>
  <si>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</si>
  <si>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</si>
  <si>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</si>
  <si>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</si>
  <si>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</si>
  <si>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</si>
  <si>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</si>
  <si>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</si>
  <si>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</si>
  <si>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</si>
  <si>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</si>
  <si>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</si>
  <si>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</si>
  <si>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</si>
  <si>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</si>
  <si>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</si>
  <si>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</si>
  <si>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</si>
  <si>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</si>
  <si>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</si>
  <si>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</si>
  <si>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</si>
  <si>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</si>
  <si>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</si>
  <si>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</si>
  <si>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</si>
  <si>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</si>
  <si>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</si>
  <si>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</si>
  <si>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</si>
  <si>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</si>
  <si>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</si>
  <si>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</si>
  <si>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</si>
  <si>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</si>
  <si>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</si>
  <si>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</si>
  <si>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</si>
  <si>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</si>
  <si>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</si>
  <si>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</si>
  <si>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</si>
  <si>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</si>
  <si>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</si>
  <si>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</si>
  <si>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</si>
  <si>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</si>
  <si>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</si>
  <si>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</si>
  <si>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</si>
  <si>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</si>
  <si>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</si>
  <si>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</si>
  <si>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</si>
  <si>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</si>
  <si>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</si>
  <si>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</si>
  <si>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</si>
  <si>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</si>
  <si>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</si>
  <si>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</si>
  <si>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</si>
  <si>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</si>
  <si>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</si>
  <si>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</si>
  <si>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</si>
  <si>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</si>
  <si>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</si>
  <si>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</si>
  <si>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</si>
  <si>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</si>
  <si>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</si>
  <si>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</si>
  <si>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</si>
  <si>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</si>
  <si>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</si>
  <si>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</si>
  <si>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</si>
  <si>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</si>
  <si>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</si>
  <si>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</si>
  <si>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</si>
  <si>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</si>
  <si>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</si>
  <si>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</si>
  <si>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</si>
  <si>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</si>
  <si>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</si>
  <si>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</si>
  <si>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</si>
  <si>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</si>
  <si>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</si>
  <si>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</si>
  <si>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</si>
  <si>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</si>
  <si>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</si>
  <si>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</si>
  <si>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</si>
  <si>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</si>
  <si>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</si>
  <si>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</si>
  <si>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</si>
  <si>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</si>
  <si>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</si>
  <si>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</si>
  <si>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</si>
  <si>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</si>
  <si>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</si>
  <si>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</si>
  <si>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</si>
  <si>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</si>
  <si>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</si>
  <si>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</si>
  <si>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</si>
  <si>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</si>
  <si>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</si>
  <si>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</si>
  <si>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</si>
  <si>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</si>
  <si>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</si>
  <si>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</si>
  <si>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</si>
  <si>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</si>
  <si>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</si>
  <si>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</si>
  <si>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</si>
  <si>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</si>
  <si>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</si>
  <si>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</si>
  <si>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</si>
  <si>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</si>
  <si>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</si>
  <si>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</si>
  <si>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</si>
  <si>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</si>
  <si>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</si>
  <si>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</si>
  <si>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</si>
  <si>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</si>
  <si>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</si>
  <si>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</si>
  <si>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</si>
  <si>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</si>
  <si>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</si>
  <si>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</si>
  <si>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</si>
  <si>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</si>
  <si>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</si>
  <si>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</si>
  <si>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</si>
  <si>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</si>
  <si>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</si>
  <si>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</si>
  <si>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</si>
  <si>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</si>
  <si>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</si>
  <si>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</si>
  <si>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</si>
  <si>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</si>
  <si>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</si>
  <si>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</si>
  <si>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</si>
  <si>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</si>
  <si>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</si>
  <si>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</si>
  <si>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</si>
  <si>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</si>
  <si>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</si>
  <si>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</si>
  <si>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</si>
  <si>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</si>
  <si>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</si>
  <si>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</si>
  <si>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</si>
  <si>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</si>
  <si>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</si>
  <si>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</si>
  <si>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</si>
  <si>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</si>
  <si>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</si>
  <si>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</si>
  <si>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</si>
  <si>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</si>
  <si>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</si>
  <si>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</si>
  <si>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</si>
  <si>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</si>
  <si>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</si>
  <si>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</si>
  <si>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</si>
  <si>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</si>
  <si>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</si>
  <si>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</si>
  <si>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</si>
  <si>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</si>
  <si>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</si>
  <si>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</si>
  <si>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</si>
  <si>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</si>
  <si>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</si>
  <si>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</si>
  <si>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</si>
  <si>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</si>
  <si>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</si>
  <si>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</si>
  <si>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</si>
  <si>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</si>
  <si>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</si>
  <si>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</si>
  <si>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</si>
  <si>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</si>
  <si>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</si>
  <si>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</si>
  <si>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</si>
  <si>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</si>
  <si>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</si>
  <si>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</si>
  <si>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</si>
  <si>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</si>
  <si>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</si>
  <si>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</si>
  <si>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</si>
  <si>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</si>
  <si>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</si>
  <si>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</si>
  <si>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</si>
  <si>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</si>
  <si>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</si>
  <si>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</si>
  <si>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</si>
  <si>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</si>
  <si>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</si>
  <si>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</si>
  <si>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</si>
  <si>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</si>
  <si>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</si>
  <si>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</si>
  <si>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</si>
  <si>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</si>
  <si>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</si>
  <si>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</si>
  <si>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</si>
  <si>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</si>
  <si>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</si>
  <si>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</si>
  <si>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</si>
  <si>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</si>
  <si>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</si>
  <si>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</si>
  <si>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</si>
  <si>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</si>
  <si>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</si>
  <si>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</si>
  <si>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</si>
  <si>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</si>
  <si>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</si>
  <si>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</si>
  <si>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</si>
  <si>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</si>
  <si>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</si>
  <si>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</si>
  <si>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</si>
  <si>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</si>
  <si>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</si>
  <si>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</si>
  <si>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</si>
  <si>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</si>
  <si>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</si>
  <si>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</si>
  <si>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</si>
  <si>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</si>
  <si>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</si>
  <si>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</si>
  <si>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</si>
  <si>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</si>
  <si>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</si>
  <si>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</si>
  <si>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</si>
  <si>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</si>
  <si>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</si>
  <si>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</si>
  <si>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</si>
  <si>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</si>
  <si>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</si>
  <si>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</si>
  <si>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</si>
  <si>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</si>
  <si>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</si>
  <si>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</si>
  <si>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</si>
  <si>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</si>
  <si>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</si>
  <si>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</si>
  <si>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</si>
  <si>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</si>
  <si>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</si>
  <si>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</si>
  <si>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</si>
  <si>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</si>
  <si>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</si>
  <si>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</si>
  <si>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</si>
  <si>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</si>
  <si>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</si>
  <si>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</si>
  <si>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</si>
  <si>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</si>
  <si>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</si>
  <si>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</si>
  <si>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</si>
  <si>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</si>
  <si>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</si>
  <si>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</si>
  <si>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</si>
  <si>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</si>
  <si>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</si>
  <si>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</si>
  <si>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</si>
  <si>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</si>
  <si>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</si>
  <si>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</si>
  <si>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</si>
  <si>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</si>
  <si>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</si>
  <si>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</si>
  <si>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</si>
  <si>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</si>
  <si>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</si>
  <si>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</si>
  <si>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</si>
  <si>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</si>
  <si>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</si>
  <si>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</si>
  <si>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</si>
  <si>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</si>
  <si>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</si>
  <si>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</si>
  <si>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</si>
  <si>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</si>
  <si>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</si>
  <si>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</si>
  <si>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</si>
  <si>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</si>
  <si>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</si>
  <si>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</si>
  <si>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</si>
  <si>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</si>
  <si>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</si>
  <si>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</si>
  <si>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</si>
  <si>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</si>
  <si>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</si>
  <si>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</si>
  <si>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</si>
  <si>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</si>
  <si>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</si>
  <si>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</si>
  <si>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</si>
  <si>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</si>
  <si>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</si>
  <si>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</si>
  <si>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</si>
  <si>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</si>
  <si>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</si>
  <si>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</si>
  <si>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</si>
  <si>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</si>
  <si>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</si>
  <si>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</si>
  <si>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</si>
  <si>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</si>
  <si>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</si>
  <si>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</si>
  <si>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</si>
  <si>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</si>
  <si>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</si>
  <si>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</si>
  <si>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</si>
  <si>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</si>
  <si>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</si>
  <si>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</si>
  <si>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</si>
  <si>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</si>
  <si>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</si>
  <si>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</si>
  <si>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</si>
  <si>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</si>
  <si>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</si>
  <si>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</si>
  <si>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</si>
  <si>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</si>
  <si>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</si>
  <si>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</si>
  <si>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</si>
  <si>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</si>
  <si>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</si>
  <si>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</si>
  <si>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</si>
  <si>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</si>
  <si>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</si>
  <si>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</si>
  <si>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</si>
  <si>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</si>
  <si>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</si>
  <si>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</si>
  <si>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</si>
  <si>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</si>
  <si>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</si>
  <si>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</si>
  <si>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</si>
  <si>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</si>
  <si>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</si>
  <si>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</si>
  <si>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</si>
  <si>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</si>
  <si>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</si>
  <si>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</si>
  <si>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</si>
  <si>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</si>
  <si>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</si>
  <si>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</si>
  <si>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</si>
  <si>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</si>
  <si>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</si>
  <si>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</si>
  <si>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</si>
  <si>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</si>
  <si>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</si>
  <si>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</si>
  <si>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</si>
  <si>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</si>
  <si>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</si>
  <si>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</si>
  <si>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</si>
  <si>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</si>
  <si>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</si>
  <si>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</si>
  <si>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</si>
  <si>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</si>
  <si>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</si>
  <si>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</si>
  <si>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</si>
  <si>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</si>
  <si>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</si>
  <si>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</si>
  <si>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</si>
  <si>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</si>
  <si>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</si>
  <si>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</si>
  <si>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</si>
  <si>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</si>
  <si>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</si>
  <si>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</si>
  <si>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</si>
  <si>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</si>
  <si>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</si>
  <si>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</si>
  <si>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</si>
  <si>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</si>
  <si>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</si>
  <si>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</si>
  <si>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</si>
  <si>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</si>
  <si>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</si>
  <si>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</si>
  <si>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</si>
  <si>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</si>
  <si>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</si>
  <si>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</si>
  <si>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</si>
  <si>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</si>
  <si>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</si>
  <si>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</si>
  <si>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</si>
  <si>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</si>
  <si>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</si>
  <si>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</si>
  <si>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</si>
  <si>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</si>
  <si>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</si>
  <si>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</si>
  <si>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</si>
  <si>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</si>
  <si>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</si>
  <si>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</si>
  <si>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</si>
  <si>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</si>
  <si>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</si>
  <si>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</si>
  <si>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</si>
  <si>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</si>
  <si>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</si>
  <si>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</si>
  <si>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</si>
  <si>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</si>
  <si>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</si>
  <si>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</si>
  <si>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</si>
  <si>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</si>
  <si>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</si>
  <si>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</si>
  <si>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</si>
  <si>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</si>
  <si>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</si>
  <si>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</si>
  <si>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</si>
  <si>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</si>
  <si>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</si>
  <si>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</si>
  <si>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</si>
  <si>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</si>
  <si>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</si>
  <si>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</si>
  <si>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</si>
  <si>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</si>
  <si>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</si>
  <si>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</si>
  <si>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</si>
  <si>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</si>
  <si>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</si>
  <si>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</si>
  <si>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</si>
  <si>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</si>
  <si>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</si>
  <si>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</si>
  <si>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</si>
  <si>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</si>
  <si>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</si>
  <si>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</si>
  <si>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</si>
  <si>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</si>
  <si>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</si>
  <si>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</si>
  <si>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</si>
  <si>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</si>
  <si>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</si>
  <si>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</si>
  <si>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</si>
  <si>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</si>
  <si>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</si>
  <si>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</si>
  <si>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</si>
  <si>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</si>
  <si>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</si>
  <si>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</si>
  <si>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</si>
  <si>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</si>
  <si>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</si>
  <si>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</si>
  <si>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</si>
  <si>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</si>
  <si>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</si>
  <si>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</si>
  <si>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</si>
  <si>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</si>
  <si>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</si>
  <si>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</si>
  <si>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</si>
  <si>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</si>
  <si>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</si>
  <si>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</si>
  <si>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</si>
  <si>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</si>
  <si>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</si>
  <si>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</si>
  <si>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</si>
  <si>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</si>
  <si>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</si>
  <si>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</si>
  <si>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</si>
  <si>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</si>
  <si>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</si>
  <si>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</si>
  <si>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</si>
  <si>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</si>
  <si>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</si>
  <si>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</si>
  <si>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</si>
  <si>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</si>
  <si>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</si>
  <si>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</si>
  <si>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</si>
  <si>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</si>
  <si>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</si>
  <si>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</si>
  <si>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</si>
  <si>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</si>
  <si>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</si>
  <si>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</si>
  <si>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</si>
  <si>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</si>
  <si>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</si>
  <si>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</si>
  <si>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</si>
  <si>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</si>
  <si>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</si>
  <si>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</si>
  <si>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</si>
  <si>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</si>
  <si>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</si>
  <si>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</si>
  <si>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</si>
  <si>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</si>
  <si>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</si>
  <si>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</si>
  <si>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</si>
  <si>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</si>
  <si>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</si>
  <si>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</si>
  <si>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</si>
  <si>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</si>
  <si>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</si>
  <si>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</si>
  <si>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</si>
  <si>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</si>
  <si>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</si>
  <si>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</si>
  <si>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</si>
  <si>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</si>
  <si>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</si>
  <si>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</si>
  <si>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</si>
  <si>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</si>
  <si>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</si>
  <si>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</si>
  <si>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</si>
  <si>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</si>
  <si>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</si>
  <si>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</si>
  <si>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</si>
  <si>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</si>
  <si>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</si>
  <si>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</si>
  <si>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</si>
  <si>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</si>
  <si>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</si>
  <si>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</si>
  <si>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</si>
  <si>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</si>
  <si>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</si>
  <si>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</si>
  <si>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</si>
  <si>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</si>
  <si>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</si>
  <si>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</si>
  <si>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</si>
  <si>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</si>
  <si>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</si>
  <si>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</si>
  <si>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</si>
  <si>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</si>
  <si>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</si>
  <si>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</si>
  <si>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</si>
  <si>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</si>
  <si>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</si>
  <si>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</si>
  <si>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</si>
  <si>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</si>
  <si>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</si>
  <si>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</si>
  <si>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</si>
  <si>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</si>
  <si>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</si>
  <si>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</si>
  <si>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</si>
  <si>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</si>
  <si>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</si>
  <si>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</si>
  <si>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</si>
  <si>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</si>
  <si>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</si>
  <si>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</si>
  <si>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</si>
  <si>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</si>
  <si>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</si>
  <si>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</si>
  <si>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</si>
  <si>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</si>
  <si>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</si>
  <si>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</si>
  <si>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</si>
  <si>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</si>
  <si>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</si>
  <si>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</si>
  <si>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</si>
  <si>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</si>
  <si>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</si>
  <si>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</si>
  <si>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</si>
  <si>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</si>
  <si>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</si>
  <si>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</si>
  <si>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</si>
  <si>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</si>
  <si>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</si>
  <si>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</si>
  <si>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</si>
  <si>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</si>
  <si>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</si>
  <si>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</si>
  <si>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</si>
  <si>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</si>
  <si>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</si>
  <si>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</si>
  <si>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</si>
  <si>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</si>
  <si>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</si>
  <si>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</si>
  <si>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</si>
  <si>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</si>
  <si>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</si>
  <si>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</si>
  <si>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</si>
  <si>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</si>
  <si>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</si>
  <si>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</si>
  <si>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</si>
  <si>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</si>
  <si>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</si>
  <si>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</si>
  <si>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</si>
  <si>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</si>
  <si>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</si>
  <si>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</si>
  <si>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</si>
  <si>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</si>
  <si>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</si>
  <si>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</si>
  <si>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</si>
  <si>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</si>
  <si>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</si>
  <si>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</si>
  <si>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</si>
  <si>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</si>
  <si>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</si>
  <si>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</si>
  <si>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</si>
  <si>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</si>
  <si>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</si>
  <si>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</si>
  <si>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</si>
  <si>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</si>
  <si>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</si>
  <si>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</si>
  <si>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</si>
  <si>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</si>
  <si>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</si>
  <si>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</si>
  <si>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</si>
  <si>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</si>
  <si>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</si>
  <si>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</si>
  <si>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</si>
  <si>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</si>
  <si>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</si>
  <si>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</si>
  <si>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</si>
  <si>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</si>
  <si>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</si>
  <si>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</si>
  <si>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</si>
  <si>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</si>
  <si>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</si>
  <si>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</si>
  <si>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</si>
  <si>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</si>
  <si>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</si>
  <si>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</si>
  <si>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</si>
  <si>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</si>
  <si>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</si>
  <si>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</si>
  <si>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</si>
  <si>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</si>
  <si>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</si>
  <si>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</si>
  <si>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</si>
  <si>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</si>
  <si>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</si>
  <si>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</si>
  <si>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</si>
  <si>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</si>
  <si>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</si>
  <si>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</si>
  <si>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</si>
  <si>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</si>
  <si>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</si>
  <si>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</si>
  <si>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</si>
  <si>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</si>
  <si>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</si>
  <si>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</si>
  <si>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</si>
  <si>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</si>
  <si>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</si>
  <si>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</si>
  <si>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</si>
  <si>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</si>
  <si>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</si>
  <si>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</si>
  <si>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</si>
  <si>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</si>
  <si>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</si>
  <si>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</si>
  <si>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</si>
  <si>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</si>
  <si>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</si>
  <si>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</si>
  <si>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</si>
  <si>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</si>
  <si>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</si>
  <si>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</si>
  <si>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</si>
  <si>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</si>
  <si>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</si>
  <si>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</si>
  <si>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</si>
  <si>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</si>
  <si>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</si>
  <si>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</si>
  <si>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</si>
  <si>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</si>
  <si>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</si>
  <si>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</si>
  <si>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</si>
  <si>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</si>
  <si>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</si>
  <si>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</si>
  <si>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</si>
  <si>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</si>
  <si>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</si>
  <si>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</si>
  <si>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</si>
  <si>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</si>
  <si>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</si>
  <si>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</si>
  <si>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</si>
  <si>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</si>
  <si>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</si>
  <si>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</si>
  <si>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</si>
  <si>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</si>
  <si>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</si>
  <si>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</si>
  <si>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</si>
  <si>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</si>
  <si>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</si>
  <si>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</si>
  <si>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</si>
  <si>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</si>
  <si>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</si>
  <si>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</si>
  <si>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</si>
  <si>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</si>
  <si>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</si>
  <si>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</si>
  <si>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</si>
  <si>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</si>
  <si>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</si>
  <si>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</si>
  <si>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</si>
  <si>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</si>
  <si>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</si>
  <si>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</si>
  <si>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</si>
  <si>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</si>
  <si>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</si>
  <si>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</si>
  <si>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</si>
  <si>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</si>
  <si>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</si>
  <si>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</si>
  <si>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</si>
  <si>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</si>
  <si>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</si>
  <si>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</si>
  <si>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</si>
  <si>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</si>
  <si>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</si>
  <si>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</si>
  <si>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</si>
  <si>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</si>
  <si>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</si>
  <si>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</si>
  <si>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</si>
  <si>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</si>
  <si>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</si>
  <si>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</si>
  <si>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</si>
  <si>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</si>
  <si>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</si>
  <si>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</si>
  <si>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</si>
  <si>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</si>
  <si>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</si>
  <si>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</si>
  <si>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</si>
  <si>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</si>
  <si>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</si>
  <si>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</si>
  <si>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</si>
  <si>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</si>
  <si>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</si>
  <si>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</si>
  <si>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</si>
  <si>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</si>
  <si>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</si>
  <si>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</si>
  <si>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</si>
  <si>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</si>
  <si>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</si>
  <si>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</si>
  <si>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</si>
  <si>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</si>
  <si>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</si>
  <si>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</si>
  <si>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</si>
  <si>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</si>
  <si>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</si>
  <si>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</si>
  <si>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</si>
  <si>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</si>
  <si>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</si>
  <si>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</si>
  <si>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</si>
  <si>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</si>
  <si>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</si>
  <si>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</si>
  <si>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</si>
  <si>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</si>
  <si>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</si>
  <si>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</si>
  <si>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</si>
  <si>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</si>
  <si>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</si>
  <si>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</si>
  <si>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</si>
  <si>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</si>
  <si>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</si>
  <si>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</si>
  <si>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</si>
  <si>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</si>
  <si>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</si>
  <si>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</si>
  <si>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</si>
  <si>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</si>
  <si>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</si>
  <si>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</si>
  <si>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</si>
  <si>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</si>
  <si>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</si>
  <si>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</si>
  <si>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</si>
  <si>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</si>
  <si>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</si>
  <si>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</si>
  <si>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</si>
  <si>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</si>
  <si>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</si>
  <si>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</si>
  <si>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</si>
  <si>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</si>
  <si>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</si>
  <si>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</si>
  <si>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</si>
  <si>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</si>
  <si>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</si>
  <si>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</si>
  <si>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</si>
  <si>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</si>
  <si>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</si>
  <si>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</si>
  <si>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</si>
  <si>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</si>
  <si>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</si>
  <si>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</si>
  <si>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</si>
  <si>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</si>
  <si>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</si>
  <si>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</si>
  <si>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</si>
  <si>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</si>
  <si>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</si>
  <si>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</si>
  <si>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</si>
  <si>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</si>
  <si>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</si>
  <si>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</si>
  <si>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</si>
  <si>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</si>
  <si>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</si>
  <si>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</si>
  <si>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</si>
  <si>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</si>
  <si>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</si>
  <si>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</si>
  <si>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</si>
  <si>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</si>
  <si>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</si>
  <si>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</si>
  <si>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</si>
  <si>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</si>
  <si>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</si>
  <si>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</si>
  <si>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</si>
  <si>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</si>
  <si>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</si>
  <si>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</si>
  <si>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</si>
  <si>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</si>
  <si>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</si>
  <si>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</si>
  <si>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</si>
  <si>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</si>
  <si>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</si>
  <si>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</si>
  <si>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</si>
  <si>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</si>
  <si>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</si>
  <si>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</si>
  <si>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</si>
  <si>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</si>
  <si>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</si>
  <si>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</si>
  <si>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</si>
  <si>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</si>
  <si>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</si>
  <si>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</si>
  <si>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</si>
  <si>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</si>
  <si>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</si>
  <si>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</si>
  <si>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</si>
  <si>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</si>
  <si>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</si>
  <si>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</si>
  <si>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</si>
  <si>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</si>
  <si>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</si>
  <si>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</si>
  <si>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</si>
  <si>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</si>
  <si>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</si>
  <si>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</si>
  <si>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</si>
  <si>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</si>
  <si>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</si>
  <si>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</si>
  <si>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</si>
  <si>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</si>
  <si>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</si>
  <si>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</si>
  <si>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</si>
  <si>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</si>
  <si>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</si>
  <si>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</si>
  <si>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</si>
  <si>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</si>
  <si>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</si>
  <si>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</si>
  <si>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</si>
  <si>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</si>
  <si>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</si>
  <si>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</si>
  <si>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</si>
  <si>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</si>
  <si>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</si>
  <si>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</si>
  <si>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</si>
  <si>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</si>
  <si>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</si>
  <si>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</si>
  <si>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</si>
  <si>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</si>
  <si>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</si>
  <si>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</si>
  <si>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</si>
  <si>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</si>
  <si>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</si>
  <si>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</si>
  <si>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</si>
  <si>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</si>
  <si>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</si>
  <si>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</si>
  <si>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</si>
  <si>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</si>
  <si>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</si>
  <si>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</si>
  <si>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</si>
  <si>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</si>
  <si>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</si>
  <si>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</si>
  <si>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</si>
  <si>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</si>
  <si>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</si>
  <si>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</si>
  <si>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</si>
  <si>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</si>
  <si>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</si>
  <si>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</si>
  <si>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</si>
  <si>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</si>
  <si>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</si>
  <si>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</si>
  <si>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</si>
  <si>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</si>
  <si>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</si>
  <si>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</si>
  <si>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</si>
  <si>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</si>
  <si>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</si>
  <si>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</si>
  <si>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</si>
  <si>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</si>
  <si>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</si>
  <si>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</si>
  <si>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</si>
  <si>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</si>
  <si>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</si>
  <si>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</si>
  <si>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</si>
  <si>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</si>
  <si>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</si>
  <si>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</si>
  <si>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</si>
  <si>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</si>
  <si>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</si>
  <si>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</si>
  <si>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</si>
  <si>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</si>
  <si>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</si>
  <si>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</si>
  <si>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</si>
  <si>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</si>
  <si>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</si>
  <si>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</si>
  <si>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</si>
  <si>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</si>
  <si>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</si>
  <si>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</si>
  <si>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</si>
  <si>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</si>
  <si>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</si>
  <si>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</si>
  <si>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</si>
  <si>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</si>
  <si>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</si>
  <si>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</si>
  <si>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</si>
  <si>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</si>
  <si>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</si>
  <si>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</si>
  <si>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</si>
  <si>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</si>
  <si>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</si>
  <si>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</si>
  <si>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</si>
  <si>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</si>
  <si>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</si>
  <si>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</si>
  <si>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</si>
  <si>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</si>
  <si>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</si>
  <si>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</si>
  <si>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</si>
  <si>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</si>
  <si>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</si>
  <si>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</si>
  <si>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</si>
  <si>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</si>
  <si>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</si>
  <si>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</si>
  <si>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</si>
  <si>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</si>
  <si>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</si>
  <si>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</si>
  <si>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</si>
  <si>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</si>
  <si>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</si>
  <si>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</si>
  <si>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</si>
  <si>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</si>
  <si>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</si>
  <si>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</si>
  <si>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</si>
  <si>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</si>
  <si>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</si>
  <si>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</si>
  <si>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</si>
  <si>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</si>
  <si>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</si>
  <si>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</si>
  <si>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</si>
  <si>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</si>
  <si>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</si>
  <si>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</si>
  <si>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</si>
  <si>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</si>
  <si>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</si>
  <si>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</si>
  <si>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</si>
  <si>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</si>
  <si>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</si>
  <si>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</si>
  <si>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</si>
  <si>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</si>
  <si>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</si>
  <si>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</si>
  <si>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</si>
  <si>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</si>
  <si>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</si>
  <si>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</si>
  <si>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</si>
  <si>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</si>
  <si>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</si>
  <si>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</si>
  <si>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</si>
  <si>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</si>
  <si>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</si>
  <si>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</si>
  <si>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</si>
  <si>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</si>
  <si>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</si>
  <si>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</si>
  <si>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</si>
  <si>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</si>
  <si>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</si>
  <si>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</si>
  <si>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</si>
  <si>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</si>
  <si>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</si>
  <si>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</si>
  <si>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</si>
  <si>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</si>
  <si>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</si>
  <si>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</si>
  <si>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</si>
  <si>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</si>
  <si>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</si>
  <si>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</si>
  <si>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</si>
  <si>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</si>
  <si>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</si>
  <si>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</si>
  <si>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</si>
  <si>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</si>
  <si>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</si>
  <si>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</si>
  <si>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</si>
  <si>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</si>
  <si>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</si>
  <si>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</si>
  <si>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</si>
  <si>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</si>
  <si>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</si>
  <si>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</si>
  <si>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</si>
  <si>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</si>
  <si>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</si>
  <si>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</si>
  <si>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</si>
  <si>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</si>
  <si>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</si>
  <si>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</si>
  <si>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</si>
  <si>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</si>
  <si>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</si>
  <si>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</si>
  <si>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</si>
  <si>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</si>
  <si>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</si>
  <si>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</si>
  <si>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</si>
  <si>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</si>
  <si>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</si>
  <si>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</si>
  <si>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</si>
  <si>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</si>
  <si>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</si>
  <si>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</si>
  <si>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</si>
  <si>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</si>
  <si>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</si>
  <si>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</si>
  <si>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</si>
  <si>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</si>
  <si>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</si>
  <si>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</si>
  <si>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</si>
  <si>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</si>
  <si>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</si>
  <si>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</si>
  <si>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</si>
  <si>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</si>
  <si>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</si>
  <si>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</si>
  <si>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</si>
  <si>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</si>
  <si>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</si>
  <si>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</si>
  <si>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</si>
  <si>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</si>
  <si>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</si>
  <si>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</si>
  <si>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</si>
  <si>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</si>
  <si>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</si>
  <si>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</si>
  <si>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</si>
  <si>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</si>
  <si>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</si>
  <si>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</si>
  <si>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</si>
  <si>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</si>
  <si>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</si>
  <si>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</si>
  <si>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</si>
  <si>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</si>
  <si>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</si>
  <si>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</si>
  <si>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</si>
  <si>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</si>
  <si>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</si>
  <si>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</si>
  <si>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</si>
  <si>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</si>
  <si>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</si>
  <si>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</si>
  <si>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</si>
  <si>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</si>
  <si>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</si>
  <si>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</si>
  <si>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</si>
  <si>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</si>
  <si>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</si>
  <si>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</si>
  <si>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</si>
  <si>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</si>
  <si>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</si>
  <si>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</si>
  <si>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</si>
  <si>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</si>
  <si>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</si>
  <si>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</si>
  <si>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</si>
  <si>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</si>
  <si>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</si>
  <si>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</si>
  <si>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</si>
  <si>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</si>
  <si>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</si>
  <si>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</si>
  <si>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</si>
  <si>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</si>
  <si>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</si>
  <si>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</si>
  <si>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</si>
  <si>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</si>
  <si>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</si>
  <si>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</si>
  <si>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</si>
  <si>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</si>
  <si>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</si>
  <si>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</si>
  <si>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</si>
  <si>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</si>
  <si>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</si>
  <si>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</si>
  <si>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</si>
  <si>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</si>
  <si>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</si>
  <si>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</si>
  <si>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</si>
  <si>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</si>
  <si>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</si>
  <si>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</si>
  <si>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</si>
  <si>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</si>
  <si>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</si>
  <si>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</si>
  <si>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</si>
  <si>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</si>
  <si>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</si>
  <si>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</si>
  <si>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</si>
  <si>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</si>
  <si>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</si>
  <si>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</si>
  <si>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</si>
  <si>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</si>
  <si>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</si>
  <si>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</si>
  <si>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</si>
  <si>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</si>
  <si>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</si>
  <si>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</si>
  <si>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</si>
  <si>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</si>
  <si>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</si>
  <si>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</si>
  <si>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</si>
  <si>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</si>
  <si>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</si>
  <si>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</si>
  <si>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</si>
  <si>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</si>
  <si>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</si>
  <si>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</si>
  <si>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</si>
  <si>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</si>
  <si>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</si>
  <si>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</si>
  <si>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</si>
  <si>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</si>
  <si>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</si>
  <si>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</si>
  <si>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</si>
  <si>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</si>
  <si>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</si>
  <si>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</si>
  <si>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</si>
  <si>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</si>
  <si>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</si>
  <si>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</si>
  <si>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</si>
  <si>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</si>
  <si>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</si>
  <si>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</si>
  <si>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</si>
  <si>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</si>
  <si>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</si>
  <si>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</si>
  <si>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</si>
  <si>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</si>
  <si>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</si>
  <si>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</si>
  <si>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</si>
  <si>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</si>
  <si>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</si>
  <si>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</si>
  <si>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</si>
  <si>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</si>
  <si>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</si>
  <si>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</si>
  <si>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</si>
  <si>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</si>
  <si>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</si>
  <si>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</si>
  <si>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</si>
  <si>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</si>
  <si>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</si>
  <si>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</si>
  <si>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</si>
  <si>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</si>
  <si>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</si>
  <si>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</si>
  <si>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</si>
  <si>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</si>
  <si>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</si>
  <si>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</si>
  <si>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</si>
  <si>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</si>
  <si>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</si>
  <si>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</si>
  <si>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</si>
  <si>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</si>
  <si>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</si>
  <si>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</si>
  <si>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</si>
  <si>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</si>
  <si>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</si>
  <si>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</si>
  <si>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</si>
  <si>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</si>
  <si>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</si>
  <si>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</si>
  <si>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</si>
  <si>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</si>
  <si>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</si>
  <si>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</si>
  <si>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</si>
  <si>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</si>
  <si>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</si>
  <si>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</si>
  <si>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</si>
  <si>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</si>
  <si>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</si>
  <si>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</si>
  <si>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</si>
  <si>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</si>
  <si>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</si>
  <si>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</si>
  <si>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</si>
  <si>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</si>
  <si>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</si>
  <si>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</si>
  <si>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</si>
  <si>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</si>
  <si>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</si>
  <si>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</si>
  <si>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</si>
  <si>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</si>
  <si>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</si>
  <si>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</si>
  <si>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</si>
  <si>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</si>
  <si>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</si>
  <si>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</si>
  <si>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</si>
  <si>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</si>
  <si>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</si>
  <si>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</si>
  <si>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</si>
  <si>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</si>
  <si>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</si>
  <si>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</si>
  <si>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</si>
  <si>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</si>
  <si>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</si>
  <si>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</si>
  <si>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</si>
  <si>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</si>
  <si>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</si>
  <si>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</si>
  <si>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</si>
  <si>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</si>
  <si>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</si>
  <si>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</si>
  <si>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</si>
  <si>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</si>
  <si>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</si>
  <si>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</si>
  <si>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</si>
  <si>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</si>
  <si>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</si>
  <si>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</si>
  <si>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</si>
  <si>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</si>
  <si>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</si>
  <si>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</si>
  <si>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</si>
  <si>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</si>
  <si>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</si>
  <si>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</si>
  <si>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</si>
  <si>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</si>
  <si>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</si>
  <si>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</si>
  <si>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</si>
  <si>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</si>
  <si>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</si>
  <si>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</si>
  <si>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</si>
  <si>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</si>
  <si>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</si>
  <si>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</si>
  <si>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</si>
  <si>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</si>
  <si>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</si>
  <si>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</si>
  <si>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</si>
  <si>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</si>
  <si>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</si>
  <si>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</si>
  <si>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</si>
  <si>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</si>
  <si>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</si>
  <si>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</si>
  <si>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</si>
  <si>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</si>
  <si>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</si>
  <si>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</si>
  <si>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</si>
  <si>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</si>
  <si>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</si>
  <si>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</si>
  <si>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</si>
  <si>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</si>
  <si>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</si>
  <si>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</si>
  <si>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</si>
  <si>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</si>
  <si>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</si>
  <si>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</si>
  <si>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</si>
  <si>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</si>
  <si>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</si>
  <si>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</si>
  <si>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</si>
  <si>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</si>
  <si>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</si>
  <si>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</si>
  <si>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</si>
  <si>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</si>
  <si>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</si>
  <si>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</si>
  <si>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</si>
  <si>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</si>
  <si>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</si>
  <si>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</si>
  <si>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</si>
  <si>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</si>
  <si>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</si>
  <si>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</si>
  <si>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</si>
  <si>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</si>
  <si>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</si>
  <si>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</si>
  <si>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</si>
  <si>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</si>
  <si>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</si>
  <si>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</si>
  <si>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</si>
  <si>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</si>
  <si>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</si>
  <si>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</si>
  <si>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</si>
  <si>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</si>
  <si>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</si>
  <si>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</si>
  <si>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</si>
  <si>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</si>
  <si>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</si>
  <si>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</si>
  <si>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</si>
  <si>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</si>
  <si>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</si>
  <si>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</si>
  <si>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</si>
  <si>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</si>
  <si>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</si>
  <si>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</si>
  <si>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</si>
  <si>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</si>
  <si>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</si>
  <si>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</si>
  <si>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</si>
  <si>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</si>
  <si>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</si>
  <si>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</si>
  <si>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</si>
  <si>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</si>
  <si>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</si>
  <si>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</si>
  <si>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</si>
  <si>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</si>
  <si>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</si>
  <si>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</si>
  <si>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</si>
  <si>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</si>
  <si>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</si>
  <si>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</si>
  <si>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</si>
  <si>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</si>
  <si>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</si>
  <si>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</si>
  <si>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</si>
  <si>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</si>
  <si>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</si>
  <si>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</si>
  <si>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</si>
  <si>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</si>
  <si>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</si>
  <si>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</si>
  <si>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</si>
  <si>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</si>
  <si>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</si>
  <si>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</si>
  <si>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</si>
  <si>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</si>
  <si>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</si>
  <si>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</si>
  <si>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</si>
  <si>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</si>
  <si>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</si>
  <si>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</si>
  <si>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</si>
  <si>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</si>
  <si>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</si>
  <si>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</si>
  <si>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</si>
  <si>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</si>
  <si>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</si>
  <si>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</si>
  <si>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</si>
  <si>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</si>
  <si>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</si>
  <si>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</si>
  <si>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</si>
  <si>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</si>
  <si>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</si>
  <si>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</si>
  <si>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</si>
  <si>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</si>
  <si>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</si>
  <si>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</si>
  <si>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</si>
  <si>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</si>
  <si>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</si>
  <si>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</si>
  <si>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</si>
  <si>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</si>
  <si>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</si>
  <si>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</si>
  <si>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</si>
  <si>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</si>
  <si>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</si>
  <si>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</si>
  <si>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</si>
  <si>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</si>
  <si>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</si>
  <si>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</si>
  <si>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</si>
  <si>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</si>
  <si>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</si>
  <si>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</si>
  <si>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</si>
  <si>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</si>
  <si>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</si>
  <si>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</si>
  <si>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</si>
  <si>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</si>
  <si>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</si>
  <si>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</si>
  <si>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</si>
  <si>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</si>
  <si>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</si>
  <si>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</si>
  <si>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</si>
  <si>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</si>
  <si>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</si>
  <si>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</si>
  <si>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</si>
  <si>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</si>
  <si>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</si>
  <si>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</si>
  <si>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</si>
  <si>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</si>
  <si>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</si>
  <si>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</si>
  <si>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</si>
  <si>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</si>
  <si>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</si>
  <si>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</si>
  <si>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</si>
  <si>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</si>
  <si>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</si>
  <si>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</si>
  <si>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</si>
  <si>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</si>
  <si>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</si>
  <si>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</si>
  <si>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</si>
  <si>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</si>
  <si>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</si>
  <si>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</si>
  <si>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</si>
  <si>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</si>
  <si>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</si>
  <si>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</si>
  <si>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</si>
  <si>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</si>
  <si>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</si>
  <si>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</si>
  <si>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</si>
  <si>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</si>
  <si>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</si>
  <si>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</si>
  <si>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</si>
  <si>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</si>
  <si>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</si>
  <si>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</si>
  <si>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</si>
  <si>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</si>
  <si>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</si>
  <si>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</si>
  <si>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</si>
  <si>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</si>
  <si>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</si>
  <si>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</si>
  <si>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</si>
  <si>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</si>
  <si>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</si>
  <si>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</si>
  <si>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</si>
  <si>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</si>
  <si>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</si>
  <si>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</si>
  <si>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</si>
  <si>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</si>
  <si>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</si>
  <si>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</si>
  <si>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</si>
  <si>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</si>
  <si>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</si>
  <si>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</si>
  <si>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</si>
  <si>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</si>
  <si>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</si>
  <si>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</si>
  <si>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</si>
  <si>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</si>
  <si>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</si>
  <si>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</si>
  <si>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</si>
  <si>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</si>
  <si>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</si>
  <si>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</si>
  <si>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</si>
  <si>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</si>
  <si>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</si>
  <si>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</si>
  <si>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</si>
  <si>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</si>
  <si>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</si>
  <si>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</si>
  <si>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</si>
  <si>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</si>
  <si>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</si>
  <si>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</si>
  <si>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</si>
  <si>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</si>
  <si>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</si>
  <si>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</si>
  <si>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</si>
  <si>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</si>
  <si>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</si>
  <si>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</si>
  <si>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</si>
  <si>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</si>
  <si>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</si>
  <si>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</si>
  <si>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</si>
  <si>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</si>
  <si>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</si>
  <si>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</si>
  <si>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</si>
  <si>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</si>
  <si>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</si>
  <si>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</si>
  <si>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</si>
  <si>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</si>
  <si>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</si>
  <si>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</si>
  <si>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</si>
  <si>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</si>
  <si>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</si>
  <si>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</si>
  <si>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</si>
  <si>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</si>
  <si>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</si>
  <si>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</si>
  <si>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</si>
  <si>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</si>
  <si>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</si>
  <si>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</si>
  <si>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</si>
  <si>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</si>
  <si>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</si>
  <si>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</si>
  <si>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</si>
  <si>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</si>
  <si>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</si>
  <si>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</si>
  <si>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</si>
  <si>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</si>
  <si>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</si>
  <si>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</si>
  <si>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</si>
  <si>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</si>
  <si>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</si>
  <si>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</si>
  <si>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</si>
  <si>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</si>
  <si>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</si>
  <si>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</si>
  <si>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</si>
  <si>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</si>
  <si>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</si>
  <si>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</si>
  <si>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</si>
  <si>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</si>
  <si>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</si>
  <si>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</si>
  <si>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</si>
  <si>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</si>
  <si>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</si>
  <si>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</si>
  <si>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</si>
  <si>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</si>
  <si>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</si>
  <si>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</si>
  <si>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</si>
  <si>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</si>
  <si>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</si>
  <si>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</si>
  <si>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</si>
  <si>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</si>
  <si>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</si>
  <si>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</si>
  <si>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</si>
  <si>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</si>
  <si>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</si>
  <si>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</si>
  <si>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</si>
  <si>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</si>
  <si>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</si>
  <si>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</si>
  <si>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</si>
  <si>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</si>
  <si>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</si>
  <si>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</si>
  <si>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</si>
  <si>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</si>
  <si>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</si>
  <si>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</si>
  <si>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</si>
  <si>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</si>
  <si>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</si>
  <si>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</si>
  <si>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</si>
  <si>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</si>
  <si>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</si>
  <si>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</si>
  <si>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</si>
  <si>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</si>
  <si>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</si>
  <si>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</si>
  <si>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</si>
  <si>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</si>
  <si>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</si>
  <si>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</si>
  <si>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</si>
  <si>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</si>
  <si>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</si>
  <si>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</si>
  <si>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</si>
  <si>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</si>
  <si>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</si>
  <si>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</si>
  <si>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</si>
  <si>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</si>
  <si>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</si>
  <si>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</si>
  <si>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</si>
  <si>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</si>
  <si>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</si>
  <si>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</si>
  <si>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</si>
  <si>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</si>
  <si>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</si>
  <si>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</si>
  <si>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</si>
  <si>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</si>
  <si>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</si>
  <si>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</si>
  <si>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</si>
  <si>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</si>
  <si>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</si>
  <si>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</si>
  <si>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</si>
  <si>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</si>
  <si>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</si>
  <si>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</si>
  <si>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</si>
  <si>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</si>
  <si>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</si>
  <si>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</si>
  <si>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</si>
  <si>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</si>
  <si>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</si>
  <si>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</si>
  <si>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</si>
  <si>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</si>
  <si>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</si>
  <si>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</si>
  <si>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</si>
  <si>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</si>
  <si>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</si>
  <si>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</si>
  <si>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</si>
  <si>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</si>
  <si>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</si>
  <si>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</si>
  <si>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</si>
  <si>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</si>
  <si>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</si>
  <si>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</si>
  <si>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</si>
  <si>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</si>
  <si>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</si>
  <si>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</si>
  <si>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</si>
  <si>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</si>
  <si>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</si>
  <si>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</si>
  <si>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</si>
  <si>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</si>
  <si>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</si>
  <si>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</si>
  <si>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</si>
  <si>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</si>
  <si>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</si>
  <si>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</si>
  <si>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</si>
  <si>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</si>
  <si>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</si>
  <si>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</si>
  <si>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</si>
  <si>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</si>
  <si>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</si>
  <si>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</si>
  <si>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</si>
  <si>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</si>
  <si>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</si>
  <si>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</si>
  <si>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</si>
  <si>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</si>
  <si>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</si>
  <si>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</si>
  <si>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</si>
  <si>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</si>
  <si>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</si>
  <si>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</si>
  <si>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</si>
  <si>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</si>
  <si>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</si>
  <si>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</si>
  <si>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</si>
  <si>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</si>
  <si>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</si>
  <si>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</si>
  <si>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</si>
  <si>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</si>
  <si>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</si>
  <si>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</si>
  <si>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</si>
  <si>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</si>
  <si>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</si>
  <si>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</si>
  <si>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</si>
  <si>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</si>
  <si>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</si>
  <si>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</si>
  <si>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</si>
  <si>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</si>
  <si>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</si>
  <si>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</si>
  <si>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</si>
  <si>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</si>
  <si>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</si>
  <si>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</si>
  <si>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</si>
  <si>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</si>
  <si>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</si>
  <si>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</si>
  <si>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</si>
  <si>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</si>
  <si>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</si>
  <si>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</si>
  <si>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</si>
  <si>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</si>
  <si>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</si>
  <si>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</si>
  <si>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</si>
  <si>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</si>
  <si>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</si>
  <si>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</si>
  <si>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</si>
  <si>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</si>
  <si>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</si>
  <si>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</si>
  <si>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</si>
  <si>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</si>
  <si>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</si>
  <si>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</si>
  <si>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</si>
  <si>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</si>
  <si>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</si>
  <si>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</si>
  <si>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</si>
  <si>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</si>
  <si>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</si>
  <si>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</si>
  <si>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</si>
  <si>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</si>
  <si>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</si>
  <si>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</si>
  <si>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</si>
  <si>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</si>
  <si>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</si>
  <si>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</si>
  <si>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</si>
  <si>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</si>
  <si>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</si>
  <si>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</si>
  <si>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</si>
  <si>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</si>
  <si>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</si>
  <si>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</si>
  <si>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</si>
  <si>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</si>
  <si>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</si>
  <si>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</si>
  <si>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</si>
  <si>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</si>
  <si>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</si>
  <si>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</si>
  <si>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</si>
  <si>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</si>
  <si>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</si>
  <si>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</si>
  <si>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</si>
  <si>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</si>
  <si>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</si>
  <si>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</si>
  <si>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</si>
  <si>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</si>
  <si>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</si>
  <si>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</si>
  <si>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</si>
  <si>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</si>
  <si>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</si>
  <si>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</si>
  <si>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</si>
  <si>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</si>
  <si>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</si>
  <si>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</si>
  <si>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</si>
  <si>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</si>
  <si>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</si>
  <si>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</si>
  <si>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</si>
  <si>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</si>
  <si>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</si>
  <si>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</si>
  <si>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</si>
  <si>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</si>
  <si>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</si>
  <si>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</si>
  <si>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</si>
  <si>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</si>
  <si>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</si>
  <si>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</si>
  <si>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</si>
  <si>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</si>
  <si>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</si>
  <si>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</si>
  <si>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</si>
  <si>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</si>
  <si>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</si>
  <si>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</si>
  <si>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</si>
  <si>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</si>
  <si>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</si>
  <si>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</si>
  <si>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</si>
  <si>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</si>
  <si>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</si>
  <si>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</si>
  <si>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</si>
  <si>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</si>
  <si>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</si>
  <si>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</si>
  <si>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</si>
  <si>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</si>
  <si>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</si>
  <si>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</si>
  <si>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</si>
  <si>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</si>
  <si>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</si>
  <si>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</si>
  <si>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</si>
  <si>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</si>
  <si>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</si>
  <si>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</si>
  <si>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</si>
  <si>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</si>
  <si>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</si>
  <si>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</si>
  <si>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</si>
  <si>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</si>
  <si>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</si>
  <si>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</si>
  <si>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</si>
  <si>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</si>
  <si>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</si>
  <si>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</si>
  <si>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</si>
  <si>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</si>
  <si>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</si>
  <si>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</si>
  <si>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</si>
  <si>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</si>
  <si>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</si>
  <si>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</si>
  <si>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</si>
  <si>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</si>
  <si>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</si>
  <si>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</si>
  <si>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</si>
  <si>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</si>
  <si>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</si>
  <si>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</si>
  <si>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</si>
  <si>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</si>
  <si>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</si>
  <si>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</si>
  <si>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</si>
  <si>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</si>
  <si>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</si>
  <si>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</si>
  <si>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</si>
  <si>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</si>
  <si>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</si>
  <si>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</si>
  <si>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</si>
  <si>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</si>
  <si>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</si>
  <si>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</si>
  <si>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</si>
  <si>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</si>
  <si>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</si>
  <si>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</si>
  <si>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</si>
  <si>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</si>
  <si>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</si>
  <si>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</si>
  <si>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</si>
  <si>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</si>
  <si>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</si>
  <si>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</si>
  <si>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</si>
  <si>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</si>
  <si>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</si>
  <si>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</si>
  <si>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</si>
  <si>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</si>
  <si>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</si>
  <si>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</si>
  <si>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</si>
  <si>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</si>
  <si>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</si>
  <si>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</si>
  <si>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</si>
  <si>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</si>
  <si>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</si>
  <si>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</si>
  <si>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</si>
  <si>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</si>
  <si>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</si>
  <si>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</si>
  <si>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</si>
  <si>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</si>
  <si>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</si>
  <si>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</si>
  <si>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</si>
  <si>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</si>
  <si>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</si>
  <si>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</si>
  <si>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</si>
  <si>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</si>
  <si>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</si>
  <si>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</si>
  <si>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</si>
  <si>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</si>
  <si>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</si>
  <si>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</si>
  <si>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</si>
  <si>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</si>
  <si>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</si>
  <si>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</si>
  <si>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</si>
  <si>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</si>
  <si>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</si>
  <si>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</si>
  <si>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</si>
  <si>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</si>
  <si>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</si>
  <si>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</si>
  <si>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</si>
  <si>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</si>
  <si>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</si>
  <si>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</si>
  <si>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</si>
  <si>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</si>
  <si>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</si>
  <si>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</si>
  <si>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</si>
  <si>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</si>
  <si>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</si>
  <si>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</si>
  <si>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</si>
  <si>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</si>
  <si>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</si>
  <si>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</si>
  <si>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</si>
  <si>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</si>
  <si>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</si>
  <si>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</si>
  <si>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</si>
  <si>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</si>
  <si>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</si>
  <si>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</si>
  <si>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</si>
  <si>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</si>
  <si>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</si>
  <si>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</si>
  <si>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</si>
  <si>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</si>
  <si>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</si>
  <si>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</si>
  <si>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</si>
  <si>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</si>
  <si>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</si>
  <si>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</si>
  <si>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</si>
  <si>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</si>
  <si>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</si>
  <si>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</si>
  <si>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</si>
  <si>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</si>
  <si>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</si>
  <si>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</si>
  <si>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</si>
  <si>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</si>
  <si>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</si>
  <si>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</si>
  <si>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</si>
  <si>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</si>
  <si>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</si>
  <si>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</si>
  <si>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</si>
  <si>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</si>
  <si>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</si>
  <si>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</si>
  <si>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</si>
  <si>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</si>
  <si>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</si>
  <si>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</si>
  <si>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</si>
  <si>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</si>
  <si>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</si>
  <si>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</si>
  <si>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</si>
  <si>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</si>
  <si>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</si>
  <si>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</si>
  <si>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</si>
  <si>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</si>
  <si>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</si>
  <si>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</si>
  <si>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</si>
  <si>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</si>
  <si>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</si>
  <si>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</si>
  <si>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</si>
  <si>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</si>
  <si>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</si>
  <si>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</si>
  <si>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</si>
  <si>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</si>
  <si>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</si>
  <si>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</si>
  <si>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</si>
  <si>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</si>
  <si>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</si>
  <si>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</si>
  <si>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</si>
  <si>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</si>
  <si>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</si>
  <si>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</si>
  <si>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</si>
  <si>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</si>
  <si>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</si>
  <si>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</si>
  <si>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</si>
  <si>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</si>
  <si>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</si>
  <si>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</si>
  <si>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</si>
  <si>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</si>
  <si>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</si>
  <si>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</si>
  <si>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</si>
  <si>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</si>
  <si>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</si>
  <si>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</si>
  <si>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</si>
  <si>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</si>
  <si>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</si>
  <si>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</si>
  <si>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</si>
  <si>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</si>
  <si>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</si>
  <si>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</si>
  <si>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</si>
  <si>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</si>
  <si>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</si>
  <si>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</si>
  <si>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</si>
  <si>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</si>
  <si>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</si>
  <si>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</si>
  <si>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</si>
  <si>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</si>
  <si>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</si>
  <si>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</si>
  <si>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</si>
  <si>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</si>
  <si>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</si>
  <si>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</si>
  <si>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</si>
  <si>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</si>
  <si>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</si>
  <si>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</si>
  <si>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</si>
  <si>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</si>
  <si>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</si>
  <si>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</si>
  <si>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</si>
  <si>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</si>
  <si>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</si>
  <si>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</si>
  <si>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</si>
  <si>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</si>
  <si>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</si>
  <si>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</si>
  <si>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</si>
  <si>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</si>
  <si>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</si>
  <si>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</si>
  <si>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</si>
  <si>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</si>
  <si>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</si>
  <si>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</si>
  <si>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</si>
  <si>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</si>
  <si>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</si>
  <si>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</si>
  <si>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</si>
  <si>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</si>
  <si>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</si>
  <si>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</si>
  <si>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</si>
  <si>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</si>
  <si>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</si>
  <si>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</si>
  <si>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</si>
  <si>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</si>
  <si>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</si>
  <si>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</si>
  <si>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</si>
  <si>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</si>
  <si>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</si>
  <si>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</si>
  <si>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</si>
  <si>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</si>
  <si>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</si>
  <si>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</si>
  <si>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</si>
  <si>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</si>
  <si>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</si>
  <si>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</si>
  <si>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</si>
  <si>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</si>
  <si>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</si>
  <si>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</si>
  <si>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</si>
  <si>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</si>
  <si>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</si>
  <si>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</si>
  <si>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</si>
  <si>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</si>
  <si>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</si>
  <si>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</si>
  <si>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</si>
  <si>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</si>
  <si>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</si>
  <si>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</si>
  <si>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</si>
  <si>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</si>
  <si>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</si>
  <si>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</si>
  <si>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</si>
  <si>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</si>
  <si>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</si>
  <si>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</si>
  <si>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</si>
  <si>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</si>
  <si>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</si>
  <si>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</si>
  <si>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</si>
  <si>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</si>
  <si>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</si>
  <si>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</si>
  <si>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</si>
  <si>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</si>
  <si>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</si>
  <si>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</si>
  <si>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</si>
  <si>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</si>
  <si>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</si>
  <si>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</si>
  <si>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</si>
  <si>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</si>
  <si>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</si>
  <si>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</si>
  <si>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</si>
  <si>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</si>
  <si>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</si>
  <si>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</si>
  <si>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</si>
  <si>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</si>
  <si>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</si>
  <si>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</si>
  <si>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</si>
  <si>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</si>
  <si>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</si>
  <si>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</si>
  <si>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</si>
  <si>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</si>
  <si>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</si>
  <si>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</si>
  <si>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</si>
  <si>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</si>
  <si>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</si>
  <si>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</si>
  <si>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</si>
  <si>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</si>
  <si>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</si>
  <si>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</si>
  <si>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</si>
  <si>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</si>
  <si>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</si>
  <si>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</si>
  <si>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</si>
  <si>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</si>
  <si>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</si>
  <si>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</si>
  <si>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</si>
  <si>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</si>
  <si>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</si>
  <si>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</si>
  <si>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</si>
  <si>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</si>
  <si>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</si>
  <si>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</si>
  <si>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</si>
  <si>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</si>
  <si>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</si>
  <si>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</si>
  <si>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</si>
  <si>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</si>
  <si>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</si>
  <si>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</si>
  <si>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</si>
  <si>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</si>
  <si>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</si>
  <si>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</si>
  <si>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</si>
  <si>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</si>
  <si>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</si>
  <si>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</si>
  <si>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</si>
  <si>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</si>
  <si>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</si>
  <si>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</si>
  <si>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</si>
  <si>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</si>
  <si>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</si>
  <si>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</si>
  <si>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</si>
  <si>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</si>
  <si>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</si>
  <si>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</si>
  <si>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</si>
  <si>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</si>
  <si>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</si>
  <si>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</si>
  <si>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</si>
  <si>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</si>
  <si>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</si>
  <si>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</si>
  <si>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</si>
  <si>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</si>
  <si>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</si>
  <si>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</si>
  <si>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</si>
  <si>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</si>
  <si>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</si>
  <si>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</si>
  <si>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</si>
  <si>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</si>
  <si>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</si>
  <si>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</si>
  <si>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</si>
  <si>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</si>
  <si>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</si>
  <si>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</si>
  <si>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</si>
  <si>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</si>
  <si>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</si>
  <si>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</si>
  <si>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</si>
  <si>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</si>
  <si>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</si>
  <si>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</si>
  <si>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</si>
  <si>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</si>
  <si>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</si>
  <si>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</si>
  <si>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</si>
  <si>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</si>
  <si>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</si>
  <si>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</si>
  <si>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</si>
  <si>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</si>
  <si>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</si>
  <si>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</si>
  <si>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</si>
  <si>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</si>
  <si>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</si>
  <si>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</si>
  <si>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</si>
  <si>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</si>
  <si>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</si>
  <si>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</si>
  <si>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</si>
  <si>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</si>
  <si>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</si>
  <si>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</si>
  <si>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</si>
  <si>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</si>
  <si>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</si>
  <si>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</si>
  <si>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</si>
  <si>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</si>
  <si>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</si>
  <si>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</si>
  <si>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</si>
  <si>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</si>
  <si>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</si>
  <si>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</si>
  <si>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</si>
  <si>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</si>
  <si>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</si>
  <si>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</si>
  <si>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</si>
  <si>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</si>
  <si>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</si>
  <si>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</si>
  <si>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</si>
  <si>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</si>
  <si>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</si>
  <si>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</si>
  <si>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</si>
  <si>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</si>
  <si>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</si>
  <si>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</si>
  <si>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</si>
  <si>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</si>
  <si>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</si>
  <si>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</si>
  <si>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</si>
  <si>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</si>
  <si>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</si>
  <si>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</si>
  <si>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</si>
  <si>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</si>
  <si>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</si>
  <si>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</si>
  <si>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</si>
  <si>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</si>
  <si>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</si>
  <si>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</si>
  <si>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</si>
  <si>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</si>
  <si>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</si>
  <si>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</si>
  <si>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</si>
  <si>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</si>
  <si>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</si>
  <si>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</si>
  <si>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</si>
  <si>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</si>
  <si>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</si>
  <si>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</si>
  <si>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</si>
  <si>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</si>
  <si>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</si>
  <si>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</si>
  <si>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</si>
  <si>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</si>
  <si>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</si>
  <si>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</si>
  <si>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</si>
  <si>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</si>
  <si>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</si>
  <si>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</si>
  <si>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</si>
  <si>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</si>
  <si>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</si>
  <si>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</si>
  <si>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</si>
  <si>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</si>
  <si>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</si>
  <si>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</si>
  <si>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</si>
  <si>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</si>
  <si>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</si>
  <si>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</si>
  <si>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</si>
  <si>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</si>
  <si>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</si>
  <si>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</si>
  <si>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</si>
  <si>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</si>
  <si>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</si>
  <si>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</si>
  <si>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</si>
  <si>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</si>
  <si>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</si>
  <si>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</si>
  <si>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</si>
  <si>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</si>
  <si>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</si>
  <si>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</si>
  <si>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</si>
  <si>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</si>
  <si>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</si>
  <si>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</si>
  <si>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</si>
  <si>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</si>
  <si>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</si>
  <si>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</si>
  <si>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</si>
  <si>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</si>
  <si>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</si>
  <si>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</si>
  <si>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</si>
  <si>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</si>
  <si>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</si>
  <si>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</si>
  <si>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</si>
  <si>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</si>
  <si>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</si>
  <si>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</si>
  <si>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</si>
  <si>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</si>
  <si>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</si>
  <si>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</si>
  <si>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</si>
  <si>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</si>
  <si>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</si>
  <si>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</si>
  <si>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</si>
  <si>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</si>
  <si>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</si>
  <si>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</si>
  <si>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</si>
  <si>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</si>
  <si>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</si>
  <si>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</si>
  <si>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</si>
  <si>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</si>
  <si>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</si>
  <si>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</si>
  <si>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</si>
  <si>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</si>
  <si>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</si>
  <si>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</si>
  <si>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</si>
  <si>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</si>
  <si>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</si>
  <si>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</si>
  <si>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</si>
  <si>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</si>
  <si>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</si>
  <si>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</si>
  <si>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</si>
  <si>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</si>
  <si>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</si>
  <si>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</si>
  <si>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</si>
  <si>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</si>
  <si>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</si>
  <si>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</si>
  <si>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</si>
  <si>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</si>
  <si>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</si>
  <si>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</si>
  <si>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</si>
  <si>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</si>
  <si>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</si>
  <si>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</si>
  <si>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</si>
  <si>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</si>
  <si>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</si>
  <si>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</si>
  <si>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</si>
  <si>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</si>
  <si>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</si>
  <si>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</si>
  <si>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</si>
  <si>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</si>
  <si>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</si>
  <si>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</si>
  <si>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</si>
  <si>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</si>
  <si>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</si>
  <si>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</si>
  <si>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</si>
  <si>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</si>
  <si>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</si>
  <si>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</si>
  <si>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</si>
  <si>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</si>
  <si>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</si>
  <si>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</si>
  <si>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</si>
  <si>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</si>
  <si>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</si>
  <si>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</si>
  <si>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</si>
  <si>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</si>
  <si>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</si>
  <si>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</si>
  <si>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</si>
  <si>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</si>
  <si>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</si>
  <si>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</si>
  <si>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</si>
  <si>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</si>
  <si>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</si>
  <si>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</si>
  <si>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</si>
  <si>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</si>
  <si>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</si>
  <si>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</si>
  <si>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</si>
  <si>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</si>
  <si>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</si>
  <si>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</si>
  <si>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</si>
  <si>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</si>
  <si>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</si>
  <si>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</si>
  <si>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</si>
  <si>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</si>
  <si>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</si>
  <si>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</si>
  <si>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</si>
  <si>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</si>
  <si>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</si>
  <si>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</si>
  <si>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</si>
  <si>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</si>
  <si>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</si>
  <si>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</si>
  <si>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</si>
  <si>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</si>
  <si>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</si>
  <si>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</si>
  <si>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</si>
  <si>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</si>
  <si>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</si>
  <si>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</si>
  <si>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</si>
  <si>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</si>
  <si>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</si>
  <si>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</si>
  <si>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</si>
  <si>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</si>
  <si>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</si>
  <si>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</si>
  <si>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</si>
  <si>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</si>
  <si>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</si>
  <si>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</si>
  <si>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</si>
  <si>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</si>
  <si>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</si>
  <si>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</si>
  <si>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</si>
  <si>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</si>
  <si>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</si>
  <si>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</si>
  <si>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</si>
  <si>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</si>
  <si>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</si>
  <si>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</si>
  <si>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</si>
  <si>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</si>
  <si>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</si>
  <si>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</si>
  <si>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</si>
  <si>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</si>
  <si>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</si>
  <si>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</si>
  <si>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</si>
  <si>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</si>
  <si>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</si>
  <si>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</si>
  <si>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</si>
  <si>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</si>
  <si>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</si>
  <si>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</si>
  <si>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</si>
  <si>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</si>
  <si>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</si>
  <si>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</si>
  <si>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</si>
  <si>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</si>
  <si>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</si>
  <si>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</si>
  <si>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</si>
  <si>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</si>
  <si>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</si>
  <si>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</si>
  <si>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</si>
  <si>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</si>
  <si>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</si>
  <si>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</si>
  <si>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</si>
  <si>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</si>
  <si>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</si>
  <si>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</si>
  <si>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</si>
  <si>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</si>
  <si>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</si>
  <si>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</si>
  <si>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</si>
  <si>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</si>
  <si>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</si>
  <si>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</si>
  <si>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</si>
  <si>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</si>
  <si>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</si>
  <si>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</si>
  <si>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</si>
  <si>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</si>
  <si>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</si>
  <si>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</si>
  <si>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</si>
  <si>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</si>
  <si>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</si>
  <si>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</si>
  <si>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</si>
  <si>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</si>
  <si>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</si>
  <si>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</si>
  <si>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</si>
  <si>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</si>
  <si>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</si>
  <si>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</si>
  <si>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</si>
  <si>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</si>
  <si>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</si>
  <si>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</si>
  <si>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</si>
  <si>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</si>
  <si>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</si>
  <si>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</si>
  <si>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</si>
  <si>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</si>
  <si>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</si>
  <si>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</si>
  <si>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</si>
  <si>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</si>
  <si>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</si>
  <si>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</si>
  <si>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</si>
  <si>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</si>
  <si>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</si>
  <si>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</si>
  <si>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</si>
  <si>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</si>
  <si>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</si>
  <si>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</si>
  <si>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</si>
  <si>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</si>
  <si>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</si>
  <si>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</si>
  <si>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</si>
  <si>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</si>
  <si>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</si>
  <si>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</si>
  <si>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</si>
  <si>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</si>
  <si>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</si>
  <si>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</si>
  <si>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</si>
  <si>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</si>
  <si>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</si>
  <si>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</si>
  <si>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</si>
  <si>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</si>
  <si>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</si>
  <si>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</si>
  <si>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</si>
  <si>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</si>
  <si>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</si>
  <si>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</si>
  <si>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</si>
  <si>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</si>
  <si>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</si>
  <si>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</si>
  <si>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</si>
  <si>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</si>
  <si>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</si>
  <si>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</si>
  <si>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</si>
  <si>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</si>
  <si>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</si>
  <si>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</si>
  <si>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</si>
  <si>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</si>
  <si>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</si>
  <si>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</si>
  <si>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</si>
  <si>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</si>
  <si>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</si>
  <si>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</si>
  <si>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</si>
  <si>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</si>
  <si>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</si>
  <si>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</si>
  <si>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</si>
  <si>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</si>
  <si>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</si>
  <si>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</si>
  <si>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</si>
  <si>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</si>
  <si>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</si>
  <si>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</si>
  <si>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</si>
  <si>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</si>
  <si>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</si>
  <si>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</si>
  <si>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</si>
  <si>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</si>
  <si>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</si>
  <si>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</si>
  <si>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</si>
  <si>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</si>
  <si>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</si>
  <si>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</si>
  <si>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</si>
  <si>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</si>
  <si>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</si>
  <si>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</si>
  <si>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</si>
  <si>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</si>
  <si>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</si>
  <si>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</si>
  <si>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</si>
  <si>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</si>
  <si>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</si>
  <si>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</si>
  <si>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</si>
  <si>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</si>
  <si>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</si>
  <si>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</si>
  <si>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</si>
  <si>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</si>
  <si>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</si>
  <si>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</si>
  <si>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</si>
  <si>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</si>
  <si>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</si>
  <si>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</si>
  <si>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</si>
  <si>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</si>
  <si>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</si>
  <si>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</si>
  <si>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</si>
  <si>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</si>
  <si>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</si>
  <si>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</si>
  <si>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</si>
  <si>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</si>
  <si>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</si>
  <si>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</si>
  <si>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</si>
  <si>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</si>
  <si>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</si>
  <si>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</si>
  <si>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</si>
  <si>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</si>
  <si>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</si>
  <si>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</si>
  <si>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</si>
  <si>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</si>
  <si>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</si>
  <si>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</si>
  <si>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</si>
  <si>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</si>
  <si>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</si>
  <si>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</si>
  <si>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</si>
  <si>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</si>
  <si>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</si>
  <si>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</si>
  <si>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</si>
  <si>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</si>
  <si>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</si>
  <si>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</si>
  <si>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</si>
  <si>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</si>
  <si>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</si>
  <si>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</si>
  <si>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</si>
  <si>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</si>
  <si>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</si>
  <si>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</si>
  <si>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</si>
  <si>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</si>
  <si>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</si>
  <si>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</si>
  <si>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</si>
  <si>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</si>
  <si>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</si>
  <si>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</si>
  <si>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</si>
  <si>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</si>
  <si>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</si>
  <si>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</si>
  <si>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</si>
  <si>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</si>
  <si>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</si>
  <si>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</si>
  <si>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</si>
  <si>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</si>
  <si>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</si>
  <si>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</si>
  <si>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</si>
  <si>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</si>
  <si>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</si>
  <si>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</si>
  <si>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</si>
  <si>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</si>
  <si>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</si>
  <si>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</si>
  <si>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</si>
  <si>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</si>
  <si>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</si>
  <si>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</si>
  <si>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</si>
  <si>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</si>
  <si>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</si>
  <si>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</si>
  <si>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</si>
  <si>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</si>
  <si>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</si>
  <si>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</si>
  <si>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</si>
  <si>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</si>
  <si>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</si>
  <si>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</si>
  <si>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</si>
  <si>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</si>
  <si>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</si>
  <si>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</si>
  <si>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</si>
  <si>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</si>
  <si>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</si>
  <si>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</si>
  <si>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</si>
  <si>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</si>
  <si>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</si>
  <si>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</si>
  <si>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</si>
  <si>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</si>
  <si>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</si>
  <si>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</si>
  <si>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</si>
  <si>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</si>
  <si>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</si>
  <si>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</si>
  <si>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</si>
  <si>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</si>
  <si>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</si>
  <si>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</si>
  <si>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</si>
  <si>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</si>
  <si>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</si>
  <si>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</si>
  <si>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</si>
  <si>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</si>
  <si>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</si>
  <si>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</si>
  <si>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</si>
  <si>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</si>
  <si>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</si>
  <si>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</si>
  <si>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</si>
  <si>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</si>
  <si>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</si>
  <si>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</si>
  <si>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</si>
  <si>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</si>
  <si>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</si>
  <si>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</si>
  <si>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</si>
  <si>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</si>
  <si>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</si>
  <si>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</si>
  <si>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</si>
  <si>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</si>
  <si>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</si>
  <si>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</si>
  <si>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</si>
  <si>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</si>
  <si>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</si>
  <si>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</si>
  <si>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</si>
  <si>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</si>
  <si>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</si>
  <si>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</si>
  <si>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</si>
  <si>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</si>
  <si>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</si>
  <si>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</si>
  <si>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</si>
  <si>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</si>
  <si>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</si>
  <si>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</si>
  <si>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</si>
  <si>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</si>
  <si>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</si>
  <si>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</si>
  <si>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</si>
  <si>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</si>
  <si>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</si>
  <si>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</si>
  <si>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</si>
  <si>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</si>
  <si>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</si>
  <si>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</si>
  <si>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</si>
  <si>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</si>
  <si>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</si>
  <si>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</si>
  <si>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</si>
  <si>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</si>
  <si>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</si>
  <si>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</si>
  <si>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</si>
  <si>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</si>
  <si>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</si>
  <si>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</si>
  <si>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</si>
  <si>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</si>
  <si>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</si>
  <si>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</si>
  <si>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</si>
  <si>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</si>
  <si>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</si>
  <si>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</si>
  <si>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</si>
  <si>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</si>
  <si>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</si>
  <si>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</si>
  <si>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</si>
  <si>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</si>
  <si>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</si>
  <si>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</si>
  <si>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</si>
  <si>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</si>
  <si>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</si>
  <si>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</si>
  <si>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</si>
  <si>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</si>
  <si>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</si>
  <si>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</si>
  <si>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</si>
  <si>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</si>
  <si>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</si>
  <si>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</si>
  <si>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</si>
  <si>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</si>
  <si>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</si>
  <si>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</si>
  <si>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</si>
  <si>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</si>
  <si>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</si>
  <si>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</si>
  <si>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</si>
  <si>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</si>
  <si>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</si>
  <si>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</si>
  <si>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</si>
  <si>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</si>
  <si>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</si>
  <si>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</si>
  <si>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</si>
  <si>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</si>
  <si>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</si>
  <si>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</si>
  <si>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</si>
  <si>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</si>
  <si>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</si>
  <si>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</si>
  <si>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</si>
  <si>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</si>
  <si>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</si>
  <si>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</si>
  <si>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</si>
  <si>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</si>
  <si>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</si>
  <si>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</si>
  <si>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</si>
  <si>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</si>
  <si>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</si>
  <si>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</si>
  <si>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</si>
  <si>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</si>
  <si>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</si>
  <si>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</si>
  <si>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</si>
  <si>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</si>
  <si>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</si>
  <si>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</si>
  <si>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</si>
  <si>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</si>
  <si>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</si>
  <si>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</si>
  <si>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</si>
  <si>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</si>
  <si>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</si>
  <si>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</si>
  <si>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</si>
  <si>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</si>
  <si>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</si>
  <si>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</si>
  <si>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</si>
  <si>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</si>
  <si>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</si>
  <si>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</si>
  <si>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</si>
  <si>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</si>
  <si>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</si>
  <si>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</si>
  <si>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</si>
  <si>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</si>
  <si>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</si>
  <si>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</si>
  <si>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</si>
  <si>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</si>
  <si>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</si>
  <si>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</si>
  <si>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</si>
  <si>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</si>
  <si>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</si>
  <si>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</si>
  <si>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</si>
  <si>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</si>
  <si>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</si>
  <si>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</si>
  <si>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</si>
  <si>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</si>
  <si>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</si>
  <si>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</si>
  <si>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</si>
  <si>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</si>
  <si>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</si>
  <si>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</si>
  <si>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</si>
  <si>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</si>
  <si>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</si>
  <si>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</si>
  <si>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</si>
  <si>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</si>
  <si>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</si>
  <si>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</si>
  <si>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</si>
  <si>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</si>
  <si>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</si>
  <si>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</si>
  <si>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</si>
  <si>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</si>
  <si>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</si>
  <si>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</si>
  <si>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</si>
  <si>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</si>
  <si>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</si>
  <si>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</si>
  <si>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</si>
  <si>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</si>
  <si>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</si>
  <si>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</si>
  <si>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</si>
  <si>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</si>
  <si>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</si>
  <si>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</si>
  <si>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</si>
  <si>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</si>
  <si>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</si>
  <si>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</si>
  <si>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</si>
  <si>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</si>
  <si>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</si>
  <si>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</si>
  <si>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</si>
  <si>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</si>
  <si>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</si>
  <si>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</si>
  <si>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</si>
  <si>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</si>
  <si>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</si>
  <si>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</si>
  <si>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</si>
  <si>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</si>
  <si>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</si>
  <si>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</si>
  <si>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</si>
  <si>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</si>
  <si>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</si>
  <si>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</si>
  <si>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</si>
  <si>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</si>
  <si>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</si>
  <si>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</si>
  <si>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</si>
  <si>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</si>
  <si>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</si>
  <si>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</si>
  <si>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</si>
  <si>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</si>
  <si>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</si>
  <si>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</si>
  <si>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</si>
  <si>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</si>
  <si>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</si>
  <si>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</si>
  <si>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</si>
  <si>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</si>
  <si>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</si>
  <si>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</si>
  <si>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</si>
  <si>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</si>
  <si>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</si>
  <si>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</si>
  <si>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</si>
  <si>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</si>
  <si>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</si>
  <si>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</si>
  <si>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</si>
  <si>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</si>
  <si>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</si>
  <si>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</si>
  <si>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</si>
  <si>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</si>
  <si>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</si>
  <si>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</si>
  <si>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</si>
  <si>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</si>
  <si>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</si>
  <si>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</si>
  <si>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</si>
  <si>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</si>
  <si>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</si>
  <si>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</si>
  <si>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</si>
  <si>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</si>
  <si>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</si>
  <si>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</si>
  <si>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</si>
  <si>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</si>
  <si>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</si>
  <si>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</si>
  <si>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</si>
  <si>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</si>
  <si>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</si>
  <si>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</si>
  <si>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</si>
  <si>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</si>
  <si>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</si>
  <si>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</si>
  <si>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</si>
  <si>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</si>
  <si>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</si>
  <si>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</si>
  <si>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</si>
  <si>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</si>
  <si>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</si>
  <si>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</si>
  <si>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</si>
  <si>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</si>
  <si>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</si>
  <si>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</si>
  <si>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</si>
  <si>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</si>
  <si>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</si>
  <si>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</si>
  <si>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</si>
  <si>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</si>
  <si>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</si>
  <si>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</si>
  <si>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</si>
  <si>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</si>
  <si>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</si>
  <si>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</si>
  <si>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</si>
  <si>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</si>
  <si>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</si>
  <si>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</si>
  <si>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</si>
  <si>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</si>
  <si>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</si>
  <si>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</si>
  <si>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</si>
  <si>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</si>
  <si>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</si>
  <si>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</si>
  <si>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</si>
  <si>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</si>
  <si>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</si>
  <si>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</si>
  <si>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</si>
  <si>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</si>
  <si>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</si>
  <si>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</si>
  <si>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</si>
  <si>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</si>
  <si>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</si>
  <si>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</si>
  <si>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</si>
  <si>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</si>
  <si>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</si>
  <si>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</si>
  <si>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</si>
  <si>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</si>
  <si>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</si>
  <si>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</si>
  <si>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</si>
  <si>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</si>
  <si>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</si>
  <si>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</si>
  <si>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</si>
  <si>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</si>
  <si>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</si>
  <si>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</si>
  <si>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</si>
  <si>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</si>
  <si>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</si>
  <si>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</si>
  <si>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</si>
  <si>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</si>
  <si>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</si>
  <si>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</si>
  <si>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</si>
  <si>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</si>
  <si>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</si>
  <si>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</si>
  <si>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</si>
  <si>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</si>
  <si>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</si>
  <si>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</si>
  <si>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</si>
  <si>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</si>
  <si>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</si>
  <si>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</si>
  <si>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</si>
  <si>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</si>
  <si>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</si>
  <si>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</si>
  <si>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</si>
  <si>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</si>
  <si>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</si>
  <si>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</si>
  <si>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</si>
  <si>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</si>
  <si>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</si>
  <si>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</si>
  <si>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</si>
  <si>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</si>
  <si>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</si>
  <si>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</si>
  <si>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</si>
  <si>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</si>
  <si>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</si>
  <si>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</si>
  <si>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</si>
  <si>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</si>
  <si>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</si>
  <si>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</si>
  <si>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</si>
  <si>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</si>
  <si>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</si>
  <si>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</si>
  <si>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</si>
  <si>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</si>
  <si>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</si>
  <si>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</si>
  <si>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</si>
  <si>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</si>
  <si>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</si>
  <si>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</si>
  <si>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</si>
  <si>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</si>
  <si>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</si>
  <si>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</si>
  <si>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</si>
  <si>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</si>
  <si>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</si>
  <si>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</si>
  <si>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</si>
  <si>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</si>
  <si>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</si>
  <si>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</si>
  <si>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</si>
  <si>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</si>
  <si>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</si>
  <si>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</si>
  <si>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</si>
  <si>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</si>
  <si>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</si>
  <si>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</si>
  <si>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</si>
  <si>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</si>
  <si>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</si>
  <si>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</si>
  <si>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</si>
  <si>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</si>
  <si>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</si>
  <si>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</si>
  <si>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</si>
  <si>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</si>
  <si>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</si>
  <si>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</si>
  <si>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</si>
  <si>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</si>
  <si>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</si>
  <si>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</si>
  <si>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</si>
  <si>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</si>
  <si>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</si>
  <si>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</si>
  <si>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</si>
  <si>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</si>
  <si>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</si>
  <si>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</si>
  <si>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</si>
  <si>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</si>
  <si>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</si>
  <si>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</si>
  <si>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</si>
  <si>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</si>
  <si>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</si>
  <si>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</si>
  <si>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</si>
  <si>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</si>
  <si>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</si>
  <si>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</si>
  <si>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</si>
  <si>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</si>
  <si>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</si>
  <si>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</si>
  <si>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</si>
  <si>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</si>
  <si>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</si>
  <si>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</si>
  <si>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</si>
  <si>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</si>
  <si>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</si>
  <si>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</si>
  <si>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</si>
  <si>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</si>
  <si>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</si>
  <si>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</si>
  <si>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</si>
  <si>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</si>
  <si>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</si>
  <si>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</si>
  <si>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</si>
  <si>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</si>
  <si>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</si>
  <si>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</si>
  <si>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</si>
  <si>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</si>
  <si>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</si>
  <si>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</si>
  <si>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</si>
  <si>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</si>
  <si>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</si>
  <si>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</si>
  <si>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</si>
  <si>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</si>
  <si>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</si>
  <si>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</si>
  <si>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</si>
  <si>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</si>
  <si>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</si>
  <si>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</si>
  <si>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</si>
  <si>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</si>
  <si>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</si>
  <si>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</si>
  <si>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</si>
  <si>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</si>
  <si>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</si>
  <si>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</si>
  <si>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</si>
  <si>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</si>
  <si>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</si>
  <si>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</si>
  <si>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</si>
  <si>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</si>
  <si>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</si>
  <si>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</si>
  <si>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</si>
  <si>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</si>
  <si>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</si>
  <si>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</si>
  <si>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</si>
  <si>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</si>
  <si>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</si>
  <si>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</si>
  <si>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</si>
  <si>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</si>
  <si>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</si>
  <si>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</si>
  <si>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</si>
  <si>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</si>
  <si>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</si>
  <si>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</si>
  <si>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</si>
  <si>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</si>
  <si>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</si>
  <si>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</si>
  <si>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</si>
  <si>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</si>
  <si>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</si>
  <si>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</si>
  <si>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</si>
  <si>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</si>
  <si>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</si>
  <si>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</si>
  <si>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</si>
  <si>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</si>
  <si>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</si>
  <si>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</si>
  <si>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</si>
  <si>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</si>
  <si>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</si>
  <si>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</si>
  <si>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</si>
  <si>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</si>
  <si>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</si>
  <si>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</si>
  <si>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</si>
  <si>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</si>
  <si>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</si>
  <si>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</si>
  <si>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</si>
  <si>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</si>
  <si>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</si>
  <si>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</si>
  <si>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</si>
  <si>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</si>
  <si>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</si>
  <si>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</si>
  <si>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</si>
  <si>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</si>
  <si>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</si>
  <si>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</si>
  <si>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</si>
  <si>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</si>
  <si>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</si>
  <si>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</si>
  <si>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</si>
  <si>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</si>
  <si>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</si>
  <si>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</si>
  <si>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</si>
  <si>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</si>
  <si>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</si>
  <si>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</si>
  <si>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</si>
  <si>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</si>
  <si>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</si>
  <si>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</si>
  <si>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</si>
  <si>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</si>
  <si>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</si>
  <si>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</si>
  <si>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</si>
  <si>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</si>
  <si>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</si>
  <si>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</si>
  <si>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</si>
  <si>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</si>
  <si>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</si>
  <si>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</si>
  <si>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</si>
  <si>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</si>
  <si>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</si>
  <si>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</si>
  <si>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</si>
  <si>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</si>
  <si>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</si>
  <si>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</si>
  <si>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</si>
  <si>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</si>
  <si>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</si>
  <si>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</si>
  <si>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</si>
  <si>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</si>
  <si>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</si>
  <si>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</si>
  <si>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</si>
  <si>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</si>
  <si>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</si>
  <si>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</si>
  <si>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</si>
  <si>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</si>
  <si>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</si>
  <si>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</si>
  <si>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</si>
  <si>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</si>
  <si>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</si>
  <si>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</si>
  <si>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</si>
  <si>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</si>
  <si>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</si>
  <si>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</si>
  <si>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</si>
  <si>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</si>
  <si>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</si>
  <si>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</si>
  <si>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</si>
  <si>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</si>
  <si>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</si>
  <si>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</si>
  <si>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</si>
  <si>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</si>
  <si>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</si>
  <si>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</si>
  <si>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</si>
  <si>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</si>
  <si>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</si>
  <si>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</si>
  <si>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</si>
  <si>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</si>
  <si>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</si>
  <si>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</si>
  <si>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</si>
  <si>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</si>
  <si>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</si>
  <si>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</si>
  <si>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</si>
  <si>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</si>
  <si>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</si>
  <si>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</si>
  <si>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</si>
  <si>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</si>
  <si>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</si>
  <si>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</si>
  <si>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</si>
  <si>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</si>
  <si>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</si>
  <si>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</si>
  <si>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</si>
  <si>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</si>
  <si>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</si>
  <si>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</si>
  <si>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</si>
  <si>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</si>
  <si>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</si>
  <si>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</si>
  <si>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</si>
  <si>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</si>
  <si>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</si>
  <si>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</si>
  <si>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</si>
  <si>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</si>
  <si>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</si>
  <si>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</si>
  <si>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</si>
  <si>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</si>
  <si>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</si>
  <si>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</si>
  <si>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</si>
  <si>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</si>
  <si>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</si>
  <si>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</si>
  <si>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</si>
  <si>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</si>
  <si>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</si>
  <si>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</si>
  <si>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</si>
  <si>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</si>
  <si>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</si>
  <si>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</si>
  <si>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</si>
  <si>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</si>
  <si>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</si>
  <si>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</si>
  <si>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</si>
  <si>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</si>
  <si>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</si>
  <si>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</si>
  <si>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</si>
  <si>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</si>
  <si>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</si>
  <si>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</si>
  <si>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</si>
  <si>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</si>
  <si>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</si>
  <si>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</si>
  <si>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</si>
  <si>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</si>
  <si>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</si>
  <si>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</si>
  <si>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</si>
  <si>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</si>
  <si>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</si>
  <si>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</si>
  <si>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</si>
  <si>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</si>
  <si>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</si>
  <si>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</si>
  <si>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</si>
  <si>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</si>
  <si>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</si>
  <si>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</si>
  <si>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</si>
  <si>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</si>
  <si>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</si>
  <si>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</si>
  <si>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</si>
  <si>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</si>
  <si>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</si>
  <si>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</si>
  <si>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</si>
  <si>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</si>
  <si>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</si>
  <si>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</si>
  <si>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</si>
  <si>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</si>
  <si>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</si>
  <si>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</si>
  <si>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</si>
  <si>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</si>
  <si>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</si>
  <si>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</si>
  <si>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</si>
  <si>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</si>
  <si>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</si>
  <si>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</si>
  <si>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</si>
  <si>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</si>
  <si>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</si>
  <si>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</si>
  <si>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</si>
  <si>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</si>
  <si>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</si>
  <si>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</si>
  <si>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</si>
  <si>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</si>
  <si>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</si>
  <si>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</si>
  <si>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</si>
  <si>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</si>
  <si>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</si>
  <si>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</si>
  <si>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</si>
  <si>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</si>
  <si>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</si>
  <si>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</si>
  <si>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</si>
  <si>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</si>
  <si>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</si>
  <si>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</si>
  <si>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</si>
  <si>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</si>
  <si>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</si>
  <si>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</si>
  <si>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</si>
  <si>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</si>
  <si>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</si>
  <si>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</si>
  <si>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</si>
  <si>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</si>
  <si>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</si>
  <si>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</si>
  <si>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</si>
  <si>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</si>
  <si>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</si>
  <si>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</si>
  <si>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</si>
  <si>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</si>
  <si>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</si>
  <si>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</si>
  <si>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</si>
  <si>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</si>
  <si>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</si>
  <si>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</si>
  <si>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</si>
  <si>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</si>
  <si>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</si>
  <si>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</si>
  <si>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</si>
  <si>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</si>
  <si>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</si>
  <si>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</si>
  <si>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</si>
  <si>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</si>
  <si>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</si>
  <si>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</si>
  <si>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</si>
  <si>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</si>
  <si>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</si>
  <si>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</si>
  <si>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</si>
  <si>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</si>
  <si>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</si>
  <si>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</si>
  <si>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</si>
  <si>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</si>
  <si>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</si>
  <si>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</si>
  <si>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</si>
  <si>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</si>
  <si>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</si>
  <si>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</si>
  <si>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</si>
  <si>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</si>
  <si>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</si>
  <si>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</si>
  <si>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</si>
  <si>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</si>
  <si>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</si>
  <si>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</si>
  <si>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</si>
  <si>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</si>
  <si>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</si>
  <si>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</si>
  <si>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</si>
  <si>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</si>
  <si>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</si>
  <si>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</si>
  <si>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</si>
  <si>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</si>
  <si>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</si>
  <si>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</si>
  <si>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</si>
  <si>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</si>
  <si>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</si>
  <si>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</si>
  <si>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</si>
  <si>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</si>
  <si>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</si>
  <si>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</si>
  <si>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</si>
  <si>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</si>
  <si>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</si>
  <si>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</si>
  <si>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</si>
  <si>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</si>
  <si>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</si>
  <si>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</si>
  <si>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</si>
  <si>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</si>
  <si>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</si>
  <si>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</si>
  <si>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</si>
  <si>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</si>
  <si>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</si>
  <si>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</si>
  <si>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</si>
  <si>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</si>
  <si>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</si>
  <si>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</si>
  <si>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</si>
  <si>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</si>
  <si>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</si>
  <si>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</si>
  <si>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</si>
  <si>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</si>
  <si>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</si>
  <si>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</si>
  <si>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</si>
  <si>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</si>
  <si>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</si>
  <si>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</si>
  <si>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</si>
  <si>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</si>
  <si>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</si>
  <si>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</si>
  <si>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</si>
  <si>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</si>
  <si>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</si>
  <si>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</si>
  <si>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</si>
  <si>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</si>
  <si>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</si>
  <si>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</si>
  <si>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</si>
  <si>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</si>
  <si>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</si>
  <si>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</si>
  <si>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</si>
  <si>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</si>
  <si>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</si>
  <si>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</si>
  <si>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</si>
  <si>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</si>
  <si>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</si>
  <si>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</si>
  <si>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</si>
  <si>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</si>
  <si>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</si>
  <si>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</si>
  <si>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</si>
  <si>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</si>
  <si>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</si>
  <si>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</si>
  <si>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</si>
  <si>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</si>
  <si>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</si>
  <si>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</si>
  <si>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</si>
  <si>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</si>
  <si>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</si>
  <si>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</si>
  <si>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</si>
  <si>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</si>
  <si>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</si>
  <si>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</si>
  <si>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</si>
  <si>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</si>
  <si>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</si>
  <si>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</si>
  <si>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</si>
  <si>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</si>
  <si>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</si>
  <si>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</si>
  <si>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</si>
  <si>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</si>
  <si>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</si>
  <si>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</si>
  <si>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</si>
  <si>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</si>
  <si>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</si>
  <si>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</si>
  <si>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</si>
  <si>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</si>
  <si>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</si>
  <si>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</si>
  <si>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</si>
  <si>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</si>
  <si>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</si>
  <si>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</si>
  <si>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</si>
  <si>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</si>
  <si>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</si>
  <si>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</si>
  <si>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</si>
  <si>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</si>
  <si>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</si>
  <si>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</si>
  <si>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</si>
  <si>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</si>
  <si>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</si>
  <si>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</si>
  <si>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</si>
  <si>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</si>
  <si>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</si>
  <si>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</si>
  <si>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</si>
  <si>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</si>
  <si>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</si>
  <si>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</si>
  <si>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</si>
  <si>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</si>
  <si>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</si>
  <si>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</si>
  <si>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</si>
  <si>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</si>
  <si>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</si>
  <si>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</si>
  <si>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</si>
  <si>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</si>
  <si>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</si>
  <si>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</si>
  <si>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</si>
  <si>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</si>
  <si>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</si>
  <si>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</si>
  <si>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</si>
  <si>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</si>
  <si>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</si>
  <si>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</si>
  <si>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</si>
  <si>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</si>
  <si>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</si>
  <si>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</si>
  <si>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</si>
  <si>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</si>
  <si>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</si>
  <si>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</si>
  <si>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</si>
  <si>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</si>
  <si>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</si>
  <si>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</si>
  <si>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</si>
  <si>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</si>
  <si>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</si>
  <si>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</si>
  <si>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</si>
  <si>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</si>
  <si>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</si>
  <si>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</si>
  <si>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</si>
  <si>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</si>
  <si>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</si>
  <si>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</si>
  <si>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</si>
  <si>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</si>
  <si>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</si>
  <si>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</si>
  <si>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</si>
  <si>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</si>
  <si>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</si>
  <si>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</si>
  <si>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</si>
  <si>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</si>
  <si>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</si>
  <si>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</si>
  <si>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</si>
  <si>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</si>
  <si>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</si>
  <si>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</si>
  <si>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</si>
  <si>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</si>
  <si>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</si>
  <si>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</si>
  <si>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</si>
  <si>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</si>
  <si>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</si>
  <si>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</si>
  <si>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</si>
  <si>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</si>
  <si>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</si>
  <si>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</si>
  <si>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</si>
  <si>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</si>
  <si>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</si>
  <si>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</si>
  <si>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</si>
  <si>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</si>
  <si>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</si>
  <si>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</si>
  <si>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</si>
  <si>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</si>
  <si>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</si>
  <si>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</si>
  <si>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</si>
  <si>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</si>
  <si>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</si>
  <si>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</si>
  <si>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</si>
  <si>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</si>
  <si>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</si>
  <si>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</si>
  <si>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</si>
  <si>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</si>
  <si>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</si>
  <si>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</si>
  <si>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</si>
  <si>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</si>
  <si>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</si>
  <si>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</si>
  <si>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</si>
  <si>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</si>
  <si>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</si>
  <si>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</si>
  <si>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</si>
  <si>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</si>
  <si>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</si>
  <si>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</si>
  <si>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</si>
  <si>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</si>
  <si>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</si>
  <si>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</si>
  <si>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</si>
  <si>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</si>
  <si>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</si>
  <si>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</si>
  <si>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</si>
  <si>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</si>
  <si>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</si>
  <si>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</si>
  <si>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</si>
  <si>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</si>
  <si>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</si>
  <si>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</si>
  <si>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</si>
  <si>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</si>
  <si>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</si>
  <si>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</si>
  <si>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</si>
  <si>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</si>
  <si>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</si>
  <si>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</si>
  <si>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</si>
  <si>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</si>
  <si>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</si>
  <si>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</si>
  <si>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</si>
  <si>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</si>
  <si>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</si>
  <si>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</si>
  <si>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</si>
  <si>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</si>
  <si>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</si>
  <si>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</si>
  <si>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</si>
  <si>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</si>
  <si>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</si>
  <si>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</si>
  <si>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</si>
  <si>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</si>
  <si>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</si>
  <si>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</si>
  <si>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</si>
  <si>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</si>
  <si>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</si>
  <si>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</si>
  <si>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</si>
  <si>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</si>
  <si>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</si>
  <si>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</si>
  <si>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</si>
  <si>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</si>
  <si>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</si>
  <si>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</si>
  <si>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</si>
  <si>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</si>
  <si>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</si>
  <si>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</si>
  <si>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</si>
  <si>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</si>
  <si>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</si>
  <si>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</si>
  <si>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</si>
  <si>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</si>
  <si>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</si>
  <si>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</si>
  <si>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</si>
  <si>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</si>
  <si>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</si>
  <si>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</si>
  <si>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</si>
  <si>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</si>
  <si>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</si>
  <si>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</si>
  <si>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</si>
  <si>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</si>
  <si>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</si>
  <si>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</si>
  <si>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</si>
  <si>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</si>
  <si>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</si>
  <si>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</si>
  <si>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</si>
  <si>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</si>
  <si>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</si>
  <si>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</si>
  <si>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</si>
  <si>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</si>
  <si>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</si>
  <si>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</si>
  <si>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</si>
  <si>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</si>
  <si>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</si>
  <si>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</si>
  <si>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</si>
  <si>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</si>
  <si>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</si>
  <si>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</si>
  <si>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</si>
  <si>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</si>
  <si>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</si>
  <si>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</si>
  <si>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</si>
  <si>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</si>
  <si>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</si>
  <si>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</si>
  <si>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</si>
  <si>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</si>
  <si>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</si>
  <si>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</si>
  <si>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</si>
  <si>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</si>
  <si>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</si>
  <si>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</si>
  <si>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</si>
  <si>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</si>
  <si>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</si>
  <si>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</si>
  <si>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</si>
  <si>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</si>
  <si>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</si>
  <si>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</si>
  <si>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</si>
  <si>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</si>
  <si>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</si>
  <si>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</si>
  <si>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</si>
  <si>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</si>
  <si>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</si>
  <si>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</si>
  <si>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</si>
  <si>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</si>
  <si>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</si>
  <si>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</si>
  <si>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</si>
  <si>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</si>
  <si>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</si>
  <si>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</si>
  <si>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</si>
  <si>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</si>
  <si>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</si>
  <si>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</si>
  <si>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</si>
  <si>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</si>
  <si>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</si>
  <si>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</si>
  <si>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</si>
  <si>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</si>
  <si>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</si>
  <si>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</si>
  <si>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</si>
  <si>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</si>
  <si>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</si>
  <si>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</si>
  <si>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</si>
  <si>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</si>
  <si>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</si>
  <si>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</si>
  <si>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</si>
  <si>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</si>
  <si>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</si>
  <si>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</si>
  <si>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</si>
  <si>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</si>
  <si>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</si>
  <si>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</si>
  <si>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</si>
  <si>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</si>
  <si>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</si>
  <si>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</si>
  <si>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</si>
  <si>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</si>
  <si>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</si>
  <si>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</si>
  <si>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</si>
  <si>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</si>
  <si>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</si>
  <si>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</si>
  <si>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</si>
  <si>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</si>
  <si>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</si>
  <si>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</si>
  <si>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</si>
  <si>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</si>
  <si>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</si>
  <si>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</si>
  <si>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</si>
  <si>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</si>
  <si>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</si>
  <si>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</si>
  <si>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</si>
  <si>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</si>
  <si>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</si>
  <si>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</si>
  <si>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</si>
  <si>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</si>
  <si>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</si>
  <si>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</si>
  <si>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</si>
  <si>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</si>
  <si>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</si>
  <si>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</si>
  <si>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</si>
  <si>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</si>
  <si>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</si>
  <si>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</si>
  <si>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</si>
  <si>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</si>
  <si>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</si>
  <si>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</si>
  <si>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</si>
  <si>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</si>
  <si>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</si>
  <si>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</si>
  <si>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</si>
  <si>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</si>
  <si>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</si>
  <si>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</si>
  <si>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</si>
  <si>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</si>
  <si>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</si>
  <si>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</si>
  <si>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</si>
  <si>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</si>
  <si>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</si>
  <si>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</si>
  <si>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</si>
  <si>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</si>
  <si>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</si>
  <si>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</si>
  <si>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</si>
  <si>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</si>
  <si>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</si>
  <si>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</si>
  <si>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</si>
  <si>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</si>
  <si>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</si>
  <si>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</si>
  <si>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</si>
  <si>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</si>
  <si>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</si>
  <si>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</si>
  <si>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</si>
  <si>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</si>
  <si>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</si>
  <si>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</si>
  <si>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</si>
  <si>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</si>
  <si>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</si>
  <si>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</si>
  <si>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</si>
  <si>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</si>
  <si>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</si>
  <si>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</si>
  <si>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</si>
  <si>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</si>
  <si>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</si>
  <si>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</si>
  <si>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</si>
  <si>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</si>
  <si>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</si>
  <si>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</si>
  <si>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</si>
  <si>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</si>
  <si>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</si>
  <si>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</si>
  <si>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</si>
  <si>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</si>
  <si>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</si>
  <si>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</si>
  <si>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</si>
  <si>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</si>
  <si>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</si>
  <si>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</si>
  <si>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</si>
  <si>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</si>
  <si>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</si>
  <si>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</si>
  <si>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</si>
  <si>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</si>
  <si>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</si>
  <si>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</si>
  <si>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</si>
  <si>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</si>
  <si>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</si>
  <si>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</si>
  <si>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</si>
  <si>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</si>
  <si>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</si>
  <si>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</si>
  <si>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</si>
  <si>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</si>
  <si>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</si>
  <si>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</si>
  <si>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</si>
  <si>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</si>
  <si>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</si>
  <si>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</si>
  <si>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</si>
  <si>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</si>
  <si>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</si>
  <si>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</si>
  <si>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</si>
  <si>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</si>
  <si>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</si>
  <si>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</si>
  <si>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</si>
  <si>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</si>
  <si>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</si>
  <si>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</si>
  <si>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</si>
  <si>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</si>
  <si>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</si>
  <si>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</si>
  <si>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</si>
  <si>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</si>
  <si>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</si>
  <si>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</si>
  <si>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</si>
  <si>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</si>
  <si>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</si>
  <si>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</si>
  <si>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</si>
  <si>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</si>
  <si>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</si>
  <si>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</si>
  <si>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</si>
  <si>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</si>
  <si>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</si>
  <si>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</si>
  <si>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</si>
  <si>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</si>
  <si>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</si>
  <si>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</si>
  <si>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</si>
  <si>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</si>
  <si>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</si>
  <si>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</si>
  <si>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</si>
  <si>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</si>
  <si>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</si>
  <si>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</si>
  <si>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</si>
  <si>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</si>
  <si>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</si>
  <si>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</si>
  <si>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</si>
  <si>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</si>
  <si>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</si>
  <si>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</si>
  <si>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</si>
  <si>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</si>
  <si>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</si>
  <si>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</si>
  <si>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</si>
  <si>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</si>
  <si>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</si>
  <si>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</si>
  <si>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</si>
  <si>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</si>
  <si>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</si>
  <si>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</si>
  <si>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</si>
  <si>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</si>
  <si>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</si>
  <si>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</si>
  <si>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</si>
  <si>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</si>
  <si>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</si>
  <si>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</si>
  <si>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</si>
  <si>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</si>
  <si>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</si>
  <si>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</si>
  <si>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</si>
  <si>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</si>
  <si>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</si>
  <si>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</si>
  <si>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</si>
  <si>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</si>
  <si>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</si>
  <si>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</si>
  <si>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</si>
  <si>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</si>
  <si>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</si>
  <si>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</si>
  <si>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</si>
  <si>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</si>
  <si>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</si>
  <si>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</si>
  <si>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</si>
  <si>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</si>
  <si>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</si>
  <si>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</si>
  <si>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</si>
  <si>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</si>
  <si>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</si>
  <si>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</si>
  <si>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</si>
  <si>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</si>
  <si>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</si>
  <si>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</si>
  <si>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</si>
  <si>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</si>
  <si>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</si>
  <si>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</si>
  <si>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</si>
  <si>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</si>
  <si>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</si>
  <si>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</si>
  <si>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</si>
  <si>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</si>
  <si>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</si>
  <si>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</si>
  <si>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</si>
  <si>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</si>
  <si>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</si>
  <si>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</si>
  <si>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</si>
  <si>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</si>
  <si>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</si>
  <si>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</si>
  <si>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</si>
  <si>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</si>
  <si>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</si>
  <si>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</si>
  <si>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</si>
  <si>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</si>
  <si>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</si>
  <si>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</si>
  <si>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</si>
  <si>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</si>
  <si>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</si>
  <si>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</si>
  <si>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</si>
  <si>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</si>
  <si>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</si>
  <si>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</si>
  <si>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</si>
  <si>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</si>
  <si>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</si>
  <si>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</si>
  <si>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</si>
  <si>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</si>
  <si>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</si>
  <si>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</si>
  <si>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</si>
  <si>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</si>
  <si>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</si>
  <si>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</si>
  <si>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</si>
  <si>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</si>
  <si>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</si>
  <si>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</si>
  <si>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</si>
  <si>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</si>
  <si>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</si>
  <si>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</si>
  <si>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</si>
  <si>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</si>
  <si>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</si>
  <si>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</si>
  <si>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</si>
  <si>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</si>
  <si>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</si>
  <si>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</si>
  <si>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</si>
  <si>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</si>
  <si>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</si>
  <si>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</si>
  <si>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</si>
  <si>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</si>
  <si>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</si>
  <si>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</si>
  <si>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</si>
  <si>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</si>
  <si>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</si>
  <si>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</si>
  <si>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</si>
  <si>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</si>
  <si>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</si>
  <si>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</si>
  <si>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</si>
  <si>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</si>
  <si>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</si>
  <si>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</si>
  <si>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</si>
  <si>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</si>
  <si>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</si>
  <si>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</si>
  <si>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</si>
  <si>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</si>
  <si>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</si>
  <si>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</si>
  <si>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</si>
  <si>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</si>
  <si>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</si>
  <si>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</si>
  <si>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</si>
  <si>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</si>
  <si>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</si>
  <si>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</si>
  <si>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</si>
  <si>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</si>
  <si>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</si>
  <si>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</si>
  <si>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</si>
  <si>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</si>
  <si>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</si>
  <si>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</si>
  <si>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</si>
  <si>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</si>
  <si>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</si>
  <si>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</si>
  <si>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</si>
  <si>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</si>
  <si>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</si>
  <si>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</si>
  <si>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</si>
  <si>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</si>
  <si>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</si>
  <si>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</si>
  <si>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</si>
  <si>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</si>
  <si>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</si>
  <si>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</si>
  <si>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</si>
  <si>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</si>
  <si>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</si>
  <si>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</si>
  <si>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</si>
  <si>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</si>
  <si>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</si>
  <si>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</si>
  <si>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</si>
  <si>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</si>
  <si>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</si>
  <si>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</si>
  <si>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</si>
  <si>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</si>
  <si>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</si>
  <si>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</si>
  <si>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</si>
  <si>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</si>
  <si>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</si>
  <si>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</si>
  <si>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</si>
  <si>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</si>
  <si>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</si>
  <si>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</si>
  <si>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</si>
  <si>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</si>
  <si>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</si>
  <si>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</si>
  <si>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</si>
  <si>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</si>
  <si>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</si>
  <si>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</si>
  <si>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</si>
  <si>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</si>
  <si>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</si>
  <si>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</si>
  <si>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</si>
  <si>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</si>
  <si>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</si>
  <si>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</si>
  <si>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</si>
  <si>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</si>
  <si>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</si>
  <si>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</si>
  <si>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</si>
  <si>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</si>
  <si>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</si>
  <si>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</si>
  <si>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</si>
  <si>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</si>
  <si>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</si>
  <si>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</si>
  <si>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</si>
  <si>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</si>
  <si>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</si>
  <si>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</si>
  <si>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</si>
  <si>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</si>
  <si>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</si>
  <si>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</si>
  <si>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</si>
  <si>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</si>
  <si>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</si>
  <si>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</si>
  <si>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</si>
  <si>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</si>
  <si>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</si>
  <si>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</si>
  <si>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</si>
  <si>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</si>
  <si>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</si>
  <si>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</si>
  <si>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</si>
  <si>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</si>
  <si>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</si>
  <si>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</si>
  <si>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</si>
  <si>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</si>
  <si>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</si>
  <si>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</si>
  <si>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</si>
  <si>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</si>
  <si>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</si>
  <si>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</si>
  <si>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</si>
  <si>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</si>
  <si>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</si>
  <si>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</si>
  <si>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</si>
  <si>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</si>
  <si>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</si>
  <si>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</si>
  <si>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</si>
  <si>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</si>
  <si>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</si>
  <si>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</si>
  <si>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</si>
  <si>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</si>
  <si>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</si>
  <si>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</si>
  <si>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</si>
  <si>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</si>
  <si>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</si>
  <si>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</si>
  <si>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</si>
  <si>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</si>
  <si>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</si>
  <si>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</si>
  <si>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</si>
  <si>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</si>
  <si>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</si>
  <si>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</si>
  <si>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</si>
  <si>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</si>
  <si>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</si>
  <si>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</si>
  <si>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</si>
  <si>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</si>
  <si>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</si>
  <si>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</si>
  <si>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</si>
  <si>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</si>
  <si>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</si>
  <si>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</si>
  <si>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</si>
  <si>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</si>
  <si>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</si>
  <si>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</si>
  <si>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</si>
  <si>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</si>
  <si>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</si>
  <si>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</si>
  <si>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</si>
  <si>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</si>
  <si>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</si>
  <si>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</si>
  <si>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</si>
  <si>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</si>
  <si>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</si>
  <si>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</si>
  <si>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</si>
  <si>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</si>
  <si>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</si>
  <si>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</si>
  <si>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</si>
  <si>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</si>
  <si>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</si>
  <si>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</si>
  <si>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</si>
  <si>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</si>
  <si>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</si>
  <si>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</si>
  <si>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</si>
  <si>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</si>
  <si>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</si>
  <si>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</si>
  <si>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</si>
  <si>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</si>
  <si>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</si>
  <si>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</si>
  <si>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</si>
  <si>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</si>
  <si>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</si>
  <si>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</si>
  <si>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</si>
  <si>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</si>
  <si>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</si>
  <si>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</si>
  <si>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</si>
  <si>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</si>
  <si>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</si>
  <si>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</si>
  <si>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</si>
  <si>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</si>
  <si>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</si>
  <si>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</si>
  <si>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</si>
  <si>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</si>
  <si>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</si>
  <si>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</si>
  <si>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</si>
  <si>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</si>
  <si>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</si>
  <si>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</si>
  <si>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</si>
  <si>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</si>
  <si>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</si>
  <si>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</si>
  <si>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</si>
  <si>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</si>
  <si>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</si>
  <si>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</si>
  <si>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</si>
  <si>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</si>
  <si>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</si>
  <si>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</si>
  <si>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</si>
  <si>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</si>
  <si>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</si>
  <si>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</si>
  <si>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</si>
  <si>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</si>
  <si>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</si>
  <si>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</si>
  <si>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</si>
  <si>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</si>
  <si>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</si>
  <si>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</si>
  <si>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</si>
  <si>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</si>
  <si>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</si>
  <si>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</si>
  <si>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</si>
  <si>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</si>
  <si>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</si>
  <si>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</si>
  <si>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</si>
  <si>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</si>
  <si>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</si>
  <si>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</si>
  <si>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</si>
  <si>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</si>
  <si>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</si>
  <si>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</si>
  <si>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</si>
  <si>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</si>
  <si>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</si>
  <si>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</si>
  <si>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</si>
  <si>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</si>
  <si>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</si>
  <si>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</si>
  <si>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</si>
  <si>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</si>
  <si>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</si>
  <si>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</si>
  <si>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</si>
  <si>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</si>
  <si>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</si>
  <si>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</si>
  <si>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</si>
  <si>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</si>
  <si>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</si>
  <si>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</si>
  <si>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</si>
  <si>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</si>
  <si>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</si>
  <si>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</si>
  <si>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</si>
  <si>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</si>
  <si>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</si>
  <si>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</si>
  <si>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</si>
  <si>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</si>
  <si>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</si>
  <si>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</si>
  <si>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</si>
  <si>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</si>
  <si>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</si>
  <si>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</si>
  <si>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</si>
  <si>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</si>
  <si>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</si>
  <si>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</si>
  <si>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</si>
  <si>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</si>
  <si>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</si>
  <si>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</si>
  <si>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</si>
  <si>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</si>
  <si>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</si>
  <si>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</si>
  <si>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</si>
  <si>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</si>
  <si>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</si>
  <si>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</si>
  <si>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</si>
  <si>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</si>
  <si>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</si>
  <si>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</si>
  <si>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</si>
  <si>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</si>
  <si>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</si>
  <si>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</si>
  <si>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</si>
  <si>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</si>
  <si>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</si>
  <si>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</si>
  <si>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</si>
  <si>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</si>
  <si>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</si>
  <si>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</si>
  <si>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</si>
  <si>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</si>
  <si>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</si>
  <si>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</si>
  <si>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</si>
  <si>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</si>
  <si>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</si>
  <si>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</si>
  <si>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</si>
  <si>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</si>
  <si>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</si>
  <si>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</si>
  <si>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</si>
  <si>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</si>
  <si>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</si>
  <si>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</si>
  <si>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</si>
  <si>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</si>
  <si>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</si>
  <si>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</si>
  <si>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</si>
  <si>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</si>
  <si>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</si>
  <si>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</si>
  <si>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</si>
  <si>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</si>
  <si>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</si>
  <si>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</si>
  <si>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</si>
  <si>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</si>
  <si>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</si>
  <si>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</si>
  <si>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</si>
  <si>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</si>
  <si>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</si>
  <si>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</si>
  <si>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</si>
  <si>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</si>
  <si>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</si>
  <si>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</si>
  <si>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</si>
  <si>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</si>
  <si>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</si>
  <si>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</si>
  <si>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</si>
  <si>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</si>
  <si>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</si>
  <si>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</si>
  <si>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</si>
  <si>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</si>
  <si>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</si>
  <si>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</si>
  <si>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</si>
  <si>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</si>
  <si>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</si>
  <si>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</si>
  <si>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</si>
  <si>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</si>
  <si>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</si>
  <si>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</si>
  <si>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</si>
  <si>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</si>
  <si>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</si>
  <si>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</si>
  <si>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</si>
  <si>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</si>
  <si>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</si>
  <si>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</si>
  <si>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</si>
  <si>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</si>
  <si>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</si>
  <si>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</si>
  <si>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</si>
  <si>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</si>
  <si>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</si>
  <si>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</si>
  <si>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</si>
  <si>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</si>
  <si>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</si>
  <si>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</si>
  <si>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</si>
  <si>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</si>
  <si>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</si>
  <si>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</si>
  <si>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</si>
  <si>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</si>
  <si>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</si>
  <si>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</si>
  <si>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</si>
  <si>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</si>
  <si>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</si>
  <si>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</si>
  <si>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</si>
  <si>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</si>
  <si>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</si>
  <si>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</si>
  <si>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</si>
  <si>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</si>
  <si>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</si>
  <si>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</si>
  <si>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</si>
  <si>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</si>
  <si>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</si>
  <si>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</si>
  <si>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</si>
  <si>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</si>
  <si>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</si>
  <si>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</si>
  <si>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</si>
  <si>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</si>
  <si>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</si>
  <si>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</si>
  <si>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</si>
  <si>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</si>
  <si>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</si>
  <si>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</si>
  <si>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</si>
  <si>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</si>
  <si>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</si>
  <si>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</si>
  <si>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</si>
  <si>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</si>
  <si>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</si>
  <si>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</si>
  <si>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</si>
  <si>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</si>
  <si>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</si>
  <si>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</si>
  <si>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</si>
  <si>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</si>
  <si>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</si>
  <si>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</si>
  <si>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</si>
  <si>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</si>
  <si>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</si>
  <si>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</si>
  <si>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</si>
  <si>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</si>
  <si>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</si>
  <si>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</si>
  <si>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</si>
  <si>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</si>
  <si>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</si>
  <si>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</si>
  <si>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</si>
  <si>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</si>
  <si>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</si>
  <si>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</si>
  <si>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</si>
  <si>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</si>
  <si>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</si>
  <si>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</si>
  <si>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</si>
  <si>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</si>
  <si>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</si>
  <si>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</si>
  <si>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</si>
  <si>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</si>
  <si>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</si>
  <si>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</si>
  <si>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</si>
  <si>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</si>
  <si>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</si>
  <si>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</si>
  <si>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</si>
  <si>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</si>
  <si>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</si>
  <si>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</si>
  <si>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</si>
  <si>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</si>
  <si>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</si>
  <si>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</si>
  <si>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</si>
  <si>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</si>
  <si>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</si>
  <si>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</si>
  <si>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</si>
  <si>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</si>
  <si>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</si>
  <si>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</si>
  <si>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</si>
  <si>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</si>
  <si>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</si>
  <si>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</si>
  <si>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</si>
  <si>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</si>
  <si>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</si>
  <si>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</si>
  <si>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</si>
  <si>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</si>
  <si>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</si>
  <si>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</si>
  <si>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</si>
  <si>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</si>
  <si>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</si>
  <si>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</si>
  <si>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</si>
  <si>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</si>
  <si>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</si>
  <si>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</si>
  <si>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</si>
  <si>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</si>
  <si>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</si>
  <si>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</si>
  <si>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</si>
  <si>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</si>
  <si>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</si>
  <si>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</si>
  <si>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</si>
  <si>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</si>
  <si>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</si>
  <si>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</si>
  <si>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</si>
  <si>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</si>
  <si>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</si>
  <si>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</si>
  <si>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</si>
  <si>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</si>
  <si>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</si>
  <si>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</si>
  <si>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</si>
  <si>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</si>
  <si>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</si>
  <si>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</si>
  <si>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</si>
  <si>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</si>
  <si>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</si>
  <si>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</si>
  <si>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</si>
  <si>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</si>
  <si>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</si>
  <si>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</si>
  <si>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</si>
  <si>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</si>
  <si>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</si>
  <si>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</si>
  <si>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</si>
  <si>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</si>
  <si>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</si>
  <si>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</si>
  <si>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</si>
  <si>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</si>
  <si>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</si>
  <si>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</si>
  <si>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</si>
  <si>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</si>
  <si>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</si>
  <si>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</si>
  <si>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</si>
  <si>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</si>
  <si>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</si>
  <si>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</si>
  <si>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</si>
  <si>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</si>
  <si>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</si>
  <si>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</si>
  <si>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</si>
  <si>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</si>
  <si>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</si>
  <si>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</si>
  <si>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</si>
  <si>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</si>
  <si>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</si>
  <si>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</si>
  <si>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</si>
  <si>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</si>
  <si>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</si>
  <si>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</si>
  <si>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</si>
  <si>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</si>
  <si>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</si>
  <si>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</si>
  <si>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</si>
  <si>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</si>
  <si>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</si>
  <si>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</si>
  <si>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</si>
  <si>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</si>
  <si>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</si>
  <si>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</si>
  <si>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</si>
  <si>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</si>
  <si>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</si>
  <si>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</si>
  <si>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</si>
  <si>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</si>
  <si>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</si>
  <si>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</si>
  <si>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</si>
  <si>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</si>
  <si>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</si>
  <si>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</si>
  <si>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</si>
  <si>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</si>
  <si>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</si>
  <si>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</si>
  <si>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</si>
  <si>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</si>
  <si>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</si>
  <si>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</si>
  <si>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</si>
  <si>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</si>
  <si>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</si>
  <si>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</si>
  <si>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</si>
  <si>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</si>
  <si>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</si>
  <si>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</si>
  <si>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</si>
  <si>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</si>
  <si>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</si>
  <si>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</si>
  <si>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</si>
  <si>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</si>
  <si>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</si>
  <si>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</si>
  <si>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</si>
  <si>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</si>
  <si>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</si>
  <si>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</si>
  <si>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</si>
  <si>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</si>
  <si>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</si>
  <si>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</si>
  <si>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</si>
  <si>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</si>
  <si>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</si>
  <si>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</si>
  <si>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</si>
  <si>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</si>
  <si>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</si>
  <si>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</si>
  <si>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</si>
  <si>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</si>
  <si>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</si>
  <si>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</si>
  <si>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</si>
  <si>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</si>
  <si>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</si>
  <si>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</si>
  <si>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</si>
  <si>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</si>
  <si>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</si>
  <si>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</si>
  <si>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</si>
  <si>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</si>
  <si>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</si>
  <si>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</si>
  <si>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</si>
  <si>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</si>
  <si>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</si>
  <si>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</si>
  <si>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</si>
  <si>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</si>
  <si>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</si>
  <si>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</si>
  <si>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</si>
  <si>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</si>
  <si>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</si>
  <si>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</si>
  <si>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</si>
  <si>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</si>
  <si>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</si>
  <si>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</si>
  <si>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</si>
  <si>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</si>
  <si>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</si>
  <si>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</si>
  <si>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</si>
  <si>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</si>
  <si>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</si>
  <si>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</si>
  <si>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</si>
  <si>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</si>
  <si>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</si>
  <si>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</si>
  <si>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</si>
  <si>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</si>
  <si>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</si>
  <si>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</si>
  <si>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</si>
  <si>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</si>
  <si>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</si>
  <si>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</si>
  <si>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</si>
  <si>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</si>
  <si>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</si>
  <si>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</si>
  <si>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</si>
  <si>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</si>
  <si>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</si>
  <si>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</si>
  <si>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</si>
  <si>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</si>
  <si>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</si>
  <si>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</si>
  <si>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</si>
  <si>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</si>
  <si>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</si>
  <si>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</si>
  <si>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</si>
  <si>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</si>
  <si>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</si>
  <si>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</si>
  <si>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</si>
  <si>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</si>
  <si>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</si>
  <si>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</si>
  <si>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</si>
  <si>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</si>
  <si>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</si>
  <si>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</si>
  <si>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</si>
  <si>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</si>
  <si>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</si>
  <si>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</si>
  <si>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</si>
  <si>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</si>
  <si>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</si>
  <si>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</si>
  <si>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</si>
  <si>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</si>
  <si>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</si>
  <si>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</si>
  <si>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</si>
  <si>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</si>
  <si>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</si>
  <si>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</si>
  <si>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</si>
  <si>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</si>
  <si>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</si>
  <si>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</si>
  <si>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</si>
  <si>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</si>
  <si>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</si>
  <si>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</si>
  <si>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</si>
  <si>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</si>
  <si>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</si>
  <si>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</si>
  <si>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</si>
  <si>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</si>
  <si>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</si>
  <si>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</si>
  <si>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</si>
  <si>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</si>
  <si>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</si>
  <si>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</si>
  <si>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</si>
  <si>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</si>
  <si>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</si>
  <si>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</si>
  <si>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</si>
  <si>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</si>
  <si>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</si>
  <si>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</si>
  <si>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</si>
  <si>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</si>
  <si>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</si>
  <si>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</si>
  <si>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</si>
  <si>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</si>
  <si>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</si>
  <si>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</si>
  <si>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</si>
  <si>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</si>
  <si>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</si>
  <si>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</si>
  <si>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</si>
  <si>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</si>
  <si>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</si>
  <si>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</si>
  <si>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</si>
  <si>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</si>
  <si>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</si>
  <si>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</si>
  <si>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</si>
  <si>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</si>
  <si>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</si>
  <si>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</si>
  <si>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</si>
  <si>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</si>
  <si>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</si>
  <si>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</si>
  <si>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</si>
  <si>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</si>
  <si>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</si>
  <si>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</si>
  <si>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</si>
  <si>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</si>
  <si>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</si>
  <si>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</si>
  <si>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</si>
  <si>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</si>
  <si>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</si>
  <si>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</si>
  <si>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</si>
  <si>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</si>
  <si>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</si>
  <si>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</si>
  <si>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</si>
  <si>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</si>
  <si>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</si>
  <si>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</si>
  <si>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</si>
  <si>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</si>
  <si>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</si>
  <si>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</si>
  <si>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</si>
  <si>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</si>
  <si>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</si>
  <si>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</si>
  <si>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</si>
  <si>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</si>
  <si>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</si>
  <si>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</si>
  <si>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</si>
  <si>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</si>
  <si>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</si>
  <si>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</si>
  <si>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</si>
  <si>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</si>
  <si>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</si>
  <si>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</si>
  <si>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</si>
  <si>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</si>
  <si>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</si>
  <si>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</si>
  <si>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</si>
  <si>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</si>
  <si>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</si>
  <si>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</si>
  <si>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</si>
  <si>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</si>
  <si>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</si>
  <si>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</si>
  <si>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</si>
  <si>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</si>
  <si>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</si>
  <si>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</si>
  <si>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</si>
  <si>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</si>
  <si>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</si>
  <si>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</si>
  <si>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</si>
  <si>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</si>
  <si>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</si>
  <si>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</si>
  <si>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</si>
  <si>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</si>
  <si>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</si>
  <si>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</si>
  <si>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</si>
  <si>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</si>
  <si>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</si>
  <si>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</si>
  <si>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</si>
  <si>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</si>
  <si>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</si>
  <si>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</si>
  <si>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</si>
  <si>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</si>
  <si>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</si>
  <si>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</si>
  <si>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</si>
  <si>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</si>
  <si>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</si>
  <si>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</si>
  <si>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</si>
  <si>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</si>
  <si>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</si>
  <si>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</si>
  <si>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</si>
  <si>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</si>
  <si>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</si>
  <si>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</si>
  <si>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</si>
  <si>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</si>
  <si>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</si>
  <si>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</si>
  <si>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</si>
  <si>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</si>
  <si>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</si>
  <si>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</si>
  <si>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</si>
  <si>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</si>
  <si>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</si>
  <si>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</si>
  <si>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</si>
  <si>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</si>
  <si>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</si>
  <si>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</si>
  <si>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</si>
  <si>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</si>
  <si>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</si>
  <si>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</si>
  <si>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</si>
  <si>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</si>
  <si>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</si>
  <si>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</si>
  <si>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</si>
  <si>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</si>
  <si>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</si>
  <si>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</si>
  <si>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</si>
  <si>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</si>
  <si>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</si>
  <si>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</si>
  <si>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</si>
  <si>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</si>
  <si>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</si>
  <si>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</si>
  <si>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</si>
  <si>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</si>
  <si>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</si>
  <si>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</si>
  <si>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</si>
  <si>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</si>
  <si>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</si>
  <si>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</si>
  <si>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</si>
  <si>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</si>
  <si>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</si>
  <si>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</si>
  <si>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</si>
  <si>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</si>
  <si>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</si>
  <si>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</si>
  <si>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</si>
  <si>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</si>
  <si>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</si>
  <si>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</si>
  <si>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</si>
  <si>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</si>
  <si>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</si>
  <si>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</si>
  <si>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</si>
  <si>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</si>
  <si>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</si>
  <si>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</si>
  <si>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</si>
  <si>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</si>
  <si>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</si>
  <si>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</si>
  <si>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</si>
  <si>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</si>
  <si>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</si>
  <si>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</si>
  <si>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</si>
  <si>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</si>
  <si>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</si>
  <si>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</si>
  <si>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</si>
  <si>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</si>
  <si>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</si>
  <si>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</si>
  <si>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</si>
  <si>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</si>
  <si>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</si>
  <si>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</si>
  <si>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</si>
  <si>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</si>
  <si>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</si>
  <si>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</si>
  <si>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</si>
  <si>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</si>
  <si>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</si>
  <si>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</si>
  <si>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</si>
  <si>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</si>
  <si>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</si>
  <si>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</si>
  <si>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</si>
  <si>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</si>
  <si>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</si>
  <si>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</si>
  <si>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</si>
  <si>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</si>
  <si>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</si>
  <si>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</si>
  <si>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</si>
  <si>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</si>
  <si>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</si>
  <si>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</si>
  <si>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</si>
  <si>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</si>
  <si>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</si>
  <si>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</si>
  <si>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</si>
  <si>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</si>
  <si>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</si>
  <si>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</si>
  <si>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</si>
  <si>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</si>
  <si>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</si>
  <si>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</si>
  <si>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</si>
  <si>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</si>
  <si>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</si>
  <si>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</si>
  <si>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</si>
  <si>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</si>
  <si>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</si>
  <si>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</si>
  <si>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</si>
  <si>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</si>
  <si>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</si>
  <si>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</si>
  <si>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</si>
  <si>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</si>
  <si>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</si>
  <si>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</si>
  <si>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</si>
  <si>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</si>
  <si>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</si>
  <si>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</si>
  <si>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</si>
  <si>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</si>
  <si>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</si>
  <si>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</si>
  <si>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</si>
  <si>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</si>
  <si>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</si>
  <si>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</si>
  <si>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</si>
  <si>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</si>
  <si>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</si>
  <si>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</si>
  <si>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</si>
  <si>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</si>
  <si>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</si>
  <si>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</si>
  <si>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</si>
  <si>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</si>
  <si>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</si>
  <si>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</si>
  <si>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</si>
  <si>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</si>
  <si>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</si>
  <si>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</si>
  <si>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</si>
  <si>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</si>
  <si>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</si>
  <si>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</si>
  <si>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</si>
  <si>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</si>
  <si>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</si>
  <si>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</si>
  <si>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</si>
  <si>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</si>
  <si>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</si>
  <si>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</si>
  <si>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</si>
  <si>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</si>
  <si>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</si>
  <si>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</si>
  <si>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</si>
  <si>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</si>
  <si>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</si>
  <si>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</si>
  <si>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</si>
  <si>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</si>
  <si>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</si>
  <si>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</si>
  <si>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</si>
  <si>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</si>
  <si>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</si>
  <si>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</si>
  <si>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</si>
  <si>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</si>
  <si>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</si>
  <si>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</si>
  <si>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</si>
  <si>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</si>
  <si>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</si>
  <si>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</si>
  <si>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</si>
  <si>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</si>
  <si>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</si>
  <si>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</si>
  <si>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</si>
  <si>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</si>
  <si>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</si>
  <si>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</si>
  <si>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</si>
  <si>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</si>
  <si>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</si>
  <si>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</si>
  <si>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</si>
  <si>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</si>
  <si>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</si>
  <si>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</si>
  <si>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</si>
  <si>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</si>
  <si>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</si>
  <si>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</si>
  <si>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</si>
  <si>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</si>
  <si>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</si>
  <si>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</si>
  <si>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</si>
  <si>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</si>
  <si>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</si>
  <si>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</si>
  <si>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</si>
  <si>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</si>
  <si>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</si>
  <si>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</si>
  <si>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</si>
  <si>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</si>
  <si>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</si>
  <si>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</si>
  <si>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</si>
  <si>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</si>
  <si>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</si>
  <si>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</si>
  <si>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</si>
  <si>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</si>
  <si>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</si>
  <si>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</si>
  <si>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</si>
  <si>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</si>
  <si>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</si>
  <si>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</si>
  <si>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</si>
  <si>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</si>
  <si>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</si>
  <si>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</si>
  <si>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</si>
  <si>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</si>
  <si>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</si>
  <si>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</si>
  <si>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</si>
  <si>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</si>
  <si>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</si>
  <si>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</si>
  <si>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</si>
  <si>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</si>
  <si>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</si>
  <si>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</si>
  <si>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</si>
  <si>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</si>
  <si>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</si>
  <si>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</si>
  <si>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</si>
  <si>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</si>
  <si>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</si>
  <si>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</si>
  <si>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</si>
  <si>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</si>
  <si>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</si>
  <si>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</si>
  <si>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</si>
  <si>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</si>
  <si>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</si>
  <si>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</si>
  <si>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</si>
  <si>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</si>
  <si>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</si>
  <si>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</si>
  <si>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</si>
  <si>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</si>
  <si>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</si>
  <si>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</si>
  <si>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</si>
  <si>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</si>
  <si>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</si>
  <si>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</si>
  <si>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</si>
  <si>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</si>
  <si>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</si>
  <si>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</si>
  <si>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</si>
  <si>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</si>
  <si>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</si>
  <si>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</si>
  <si>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</si>
  <si>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</si>
  <si>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</si>
  <si>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</si>
  <si>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</si>
  <si>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</si>
  <si>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</si>
  <si>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</si>
  <si>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</si>
  <si>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</si>
  <si>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</si>
  <si>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</si>
  <si>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</si>
  <si>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</si>
  <si>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</si>
  <si>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</si>
  <si>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</si>
  <si>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</si>
  <si>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</si>
  <si>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</si>
  <si>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</si>
  <si>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</si>
  <si>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</si>
  <si>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</si>
  <si>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</si>
  <si>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</si>
  <si>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</si>
  <si>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</si>
  <si>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</si>
  <si>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</si>
  <si>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</si>
  <si>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</si>
  <si>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</si>
  <si>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</si>
  <si>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</si>
  <si>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</si>
  <si>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</si>
  <si>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</si>
  <si>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</si>
  <si>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</si>
  <si>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</si>
  <si>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</si>
  <si>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</si>
  <si>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</si>
  <si>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PCM-20251115-00000821</t>
  </si>
  <si>
    <t>ETA 40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</si>
  <si>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</si>
  <si>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</si>
  <si>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</si>
  <si>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</si>
  <si>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</si>
  <si>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</si>
  <si>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</si>
  <si>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</si>
  <si>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</si>
  <si>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</si>
  <si>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</si>
  <si>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</si>
  <si>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 xml:space="preserve">Heavy rain in area and team on the way to saving HUB site </t>
  </si>
  <si>
    <t>EM team connected PG at site and local down to save connected sites</t>
  </si>
  <si>
    <t>sceco Cut in area and team saving hub iste</t>
  </si>
  <si>
    <t>PCM-20251115-00000886</t>
  </si>
  <si>
    <t xml:space="preserve">access issue, site located at abandoned tourist village, team will check again at morning </t>
  </si>
  <si>
    <t>Access the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</si>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</sst>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7" dataDxfId="156" headerRowBorderDxfId="154" tableBorderDxfId="155" totalsRowBorderDxfId="153">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313.36488773148449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45976.313313657411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45976.313313657411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45976.313313657411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45976.313313657411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45976.313313657411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45976.313313657411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45976.313313657411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45976.313313657411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45976.313313657411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45976.313313657411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45976.313313657411</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45976.313313657411</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45976.313313657411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45976.313313657411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45976.313313657411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45976.313313657411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45976.313313657411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45976.313313657411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45976.313313657411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45976.313313657411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45976.313313657411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45976.313313657411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45976.313313657411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45976.313313657411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45976.313313657411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45976.313313657411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45976.313313657411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45976.313313657411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45976.313313657411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45976.313313657411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45976.313313657411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45976.313313657411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45976.313313657411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45976.313313657411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45976.313313657411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45976.313313657411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45976.313313657411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45976.313313657411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45976.313313657411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45976.313313657411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45976.313313657411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45976.313313657411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45976.313313657411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45976.313313657411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45976.313313657411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45976.313313657411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45976.313313657411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45976.313313657411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45976.313313657411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45976.313313657411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45976.313313657411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45976.313313657411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45976.313313657411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45976.313313657411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45976.313313657411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45976.313313657411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45976.313313657411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45976.313313657411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45976.313313657411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45976.313313657411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45976.313313657411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45976.313313657411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45976.313313657411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45976.313313657411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45976.313313657411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45976.313313657411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45976.313313657411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45976.313313657411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45976.313313657411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45976.313313657411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45976.313313657411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45976.313313657411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45976.313313657411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45976.313313657411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45976.313313657411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45976.313313657411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45976.313313657411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45976.313313657411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45976.313313657411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45976.313313657411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45976.313313657411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45976.313313657411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45976.313313657411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45976.313313657411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45976.313313657411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45976.313313657411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45976.313313657411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45976.313313657411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45976.313313657411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45976.313313657411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45976.313313657411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45976.313313657411</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16109AF5-A690-4130-BD68-132C5C845835}"/>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workbookViewId="0">
      <selection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151.31347569444915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25344</v>
      </c>
      <c r="E4" s="103" t="s">
        <v>39021</v>
      </c>
      <c r="F4" s="104">
        <v>45976.249143518522</v>
      </c>
      <c r="G4" s="105">
        <f ca="1">IFERROR(NOW()-F4,"-")</f>
        <v>6.4170138888584916E-2</v>
      </c>
      <c r="H4" s="104">
        <v>45976.244062500002</v>
      </c>
      <c r="I4" s="18" t="str">
        <f>IFERROR(VLOOKUP(D4,DB!A:F,6,0),"")</f>
        <v>Generator-SG</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45976.313313657411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45976.313313657411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45976.313313657411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45976.313313657411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45976.313313657411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45976.313313657411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45976.313313657411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45976.313313657411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45976.313313657411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45976.313313657411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45976.313313657411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45976.313313657411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45976.313313657411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45976.313313657411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45976.313313657411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45976.313313657411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45976.313313657411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45976.313313657411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45976.313313657411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45976.313313657411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45976.313313657411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45976.313313657411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45976.313313657411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45976.313313657411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45976.313313657411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45976.313313657411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45976.313313657411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45976.313313657411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45976.313313657411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45976.313313657411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45976.313313657411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27"/>
      <c r="B36" s="128" t="str">
        <f>IFERROR(VLOOKUP(D36,DB!A:K,11,0),"")</f>
        <v/>
      </c>
      <c r="C36" s="128"/>
      <c r="D36" s="128"/>
      <c r="E36" s="129"/>
      <c r="F36" s="130"/>
      <c r="G36" s="131">
        <f ca="1">IFERROR(NOW()-F36,"-")</f>
        <v>45976.313313657411</v>
      </c>
      <c r="H36" s="130"/>
      <c r="I36" s="128" t="str">
        <f>IFERROR(VLOOKUP(D36,DB!A:F,6,0),"")</f>
        <v/>
      </c>
      <c r="J36" s="128" t="str">
        <f>IFERROR(VLOOKUP(D36,DB!A:G,7,0),"")</f>
        <v/>
      </c>
      <c r="K36" s="132"/>
      <c r="L36" s="128" t="str">
        <f>IFERROR(VLOOKUP(D36,DB!A:I,9,0),"")</f>
        <v/>
      </c>
      <c r="M36" s="128"/>
      <c r="N36" s="128"/>
      <c r="O36" s="128"/>
      <c r="P36" s="128"/>
      <c r="Q36" s="128"/>
      <c r="R36" s="128"/>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c r="BV36" s="128"/>
      <c r="BW36" s="128"/>
      <c r="BX36" s="128"/>
      <c r="BY36" s="128"/>
      <c r="BZ36" s="128"/>
      <c r="CA36" s="128"/>
      <c r="CB36" s="128"/>
      <c r="CC36" s="128"/>
      <c r="CD36" s="128"/>
      <c r="CE36" s="128"/>
      <c r="CF36" s="128"/>
      <c r="CG36" s="128"/>
      <c r="CH36" s="128"/>
      <c r="CI36" s="128"/>
      <c r="CJ36" s="133"/>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45976.313313657411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45976.313313657411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45976.313313657411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45976.313313657411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45976.313313657411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45976.313313657411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45976.313313657411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45976.313313657411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45976.313313657411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45976.313313657411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45976.313313657411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45976.313313657411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45976.313313657411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45976.313313657411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45976.313313657411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45976.313313657411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45976.313313657411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45976.313313657411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45976.313313657411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45976.313313657411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45976.313313657411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45976.313313657411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45976.313313657411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45976.313313657411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45976.313313657411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45976.313313657411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45976.313313657411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45976.313313657411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45976.313313657411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45976.313313657411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45976.313313657411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45976.313313657411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45976.313313657411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45976.313313657411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45976.313313657411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45976.313313657411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45976.313313657411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45976.313313657411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45976.313313657411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45976.313313657411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45976.313313657411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45976.313313657411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45976.313313657411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45976.313313657411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45976.313313657411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45976.313313657411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45976.313313657411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45976.313313657411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45976.313313657411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45976.313313657411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45976.313313657411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45976.313313657411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45976.313313657411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45976.313313657411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45976.313313657411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45976.313313657411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45976.313313657411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45976.313313657411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45976.313313657411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45976.313313657411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45976.313313657411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45976.313313657411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45976.313313657411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45976.313313657411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45976.313313657411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45976.313313657411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45976.313313657411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45976.313313657411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45976.313313657411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45976.313313657411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45976.313313657411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45976.313313657411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45976.313313657411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45976.313313657411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45976.313313657411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45976.313313657411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45976.313313657411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45976.313313657411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45976.313313657411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45976.313313657411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45976.313313657411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45976.313313657411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45976.313313657411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45976.313313657411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45976.313313657411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45976.313313657411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45976.313313657411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45976.313313657411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45976.313313657411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45976.313313657411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45976.313313657411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45976.313313657411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45976.313313657411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45976.313313657411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45976.313313657411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45976.313313657411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45976.313313657411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45976.313313657411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45976.313313657411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45976.313313657411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45976.313313657411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45976.313313657411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45976.313313657411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45976.313313657411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45976.313313657411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45976.313313657411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45976.313313657411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45976.313313657411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45976.313313657411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45976.313313657411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45976.313313657411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45976.313313657411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45976.313313657411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45976.313313657411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45976.313313657411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45976.313313657411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45976.313313657411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45976.313313657411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45976.313313657411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45976.313313657411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45976.313313657411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45976.313313657411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45976.313313657411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45976.313313657411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45976.313313657411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45976.313313657411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45976.313313657411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45976.313313657411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45976.313313657411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45976.313313657411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45976.313313657411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45976.313313657411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45976.313313657411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45976.313313657411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45976.313313657411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45976.313313657411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45976.313313657411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45976.313313657411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45976.313313657411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45976.313313657411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45976.313313657411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45976.313313657411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45976.313313657411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45976.313313657411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45976.313313657411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45976.313313657411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45976.313313657411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45976.313313657411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45976.313313657411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45976.313313657411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45976.313313657411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45976.313313657411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45976.313313657411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45976.313313657411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45976.313313657411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45976.313313657411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45976.313313657411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45976.313313657411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45976.313313657411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45976.313313657411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45976.313313657411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45976.313313657411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45976.313313657411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45976.313313657411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45976.313313657411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45976.313313657411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45976.313313657411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45976.313313657411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45976.313313657411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45976.313313657411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45976.313313657411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45976.313313657411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45976.313313657411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45976.313313657411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45976.313313657411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45976.313313657411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45976.313313657411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45976.313313657411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45976.313313657411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45976.313313657411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45976.313313657411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45976.313313657411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45976.313313657411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45976.313313657411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45976.313313657411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45976.313313657411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45976.313313657411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45976.313313657411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45976.313313657411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45976.313313657411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45976.313313657411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45976.313313657411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45976.313313657411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45976.313313657411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45976.313313657411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45976.313313657411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45976.313313657411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45976.313313657411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45976.313313657411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45976.313313657411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45976.313313657411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45976.313313657411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45976.313313657411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45976.313313657411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45976.313313657411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45976.313313657411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45976.313313657411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45976.313313657411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45976.313313657411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45976.313313657411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45976.313313657411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45976.313313657411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45976.313313657411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45976.313313657411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45976.313313657411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45976.313313657411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45976.313313657411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45976.313313657411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45976.313313657411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45976.313313657411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45976.313313657411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45976.313313657411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45976.313313657411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45976.313313888888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45976.313313888888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45976.313313888888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45976.313313888888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45976.313313888888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45976.313313888888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45976.313313888888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45976.313313888888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45976.313313888888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45976.313313888888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45976.313313888888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45976.313313888888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45976.313313888888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45976.313313888888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45976.313313888888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45976.313313888888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45976.313313888888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45976.313313888888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45976.313313888888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45976.313313888888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45976.313313888888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45976.313313888888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45976.313313888888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45976.313313888888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45976.313313888888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45976.313313888888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45976.313313888888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45976.313313888888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45976.313313888888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45976.313313888888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45976.313313888888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45976.313313888888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45976.313313888888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45976.313313888888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45976.313313888888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45976.313313888888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45976.313313888888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45976.313313888888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45976.313313888888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45976.313313888888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45976.313313888888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45976.313313888888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45976.313313888888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45976.313313888888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45976.313313888888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45976.313313888888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45976.313313888888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45976.313313888888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45976.313313888888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45976.313313888888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45976.313313888888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45976.313313888888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45976.313313888888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45976.313313888888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45976.313313888888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45976.313313888888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45976.313313888888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45976.313313888888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45976.313313888888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45976.313313888888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45976.313313888888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45976.313313888888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45976.313313888888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45976.313313888888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45976.313313888888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45976.313313888888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45976.313313888888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45976.313313888888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45976.313313888888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45976.313313888888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45976.313313888888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45976.313313888888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45976.313313888888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45976.313313888888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45976.313313888888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45976.313313888888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45976.313313888888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45976.313313888888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45976.313313888888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45976.313313888888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45976.313313888888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45976.313313888888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45976.313313888888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45976.313313888888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45976.313313888888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45976.313313888888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45976.313313888888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45976.313313888888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45976.313313888888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45976.313313888888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45976.313313888888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45976.313313888888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45976.313313888888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45976.313313888888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45976.313313888888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45976.313313888888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45976.313313888888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45976.313313888888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45976.313313888888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45976.313313888888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45976.313313888888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45976.313313888888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45976.313313888888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45976.313313888888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45976.313313888888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45976.313313888888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45976.313313888888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45976.313313888888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45976.313313888888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45976.313313888888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45976.313313888888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45976.313313888888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45976.313313888888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45976.313313888888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45976.313313888888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45976.313313888888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45976.313313888888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45976.313313888888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45976.313313888888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45976.313313888888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45976.313313888888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45976.313313888888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45976.313313888888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45976.313313888888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45976.313313888888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45976.313313888888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45976.313313888888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45976.313313888888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45976.313313888888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45976.313313888888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45976.313313888888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45976.313313888888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45976.313313888888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45976.313313888888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45976.313313888888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45976.313313888888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45976.313313888888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45976.313313888888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45976.313313888888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45976.313313888888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45976.313313888888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45976.313313888888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45976.313313888888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45976.313313888888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45976.313313888888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45976.313313888888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45976.313313888888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45976.313313888888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45976.313313888888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45976.313313888888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45976.313313888888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45976.313313888888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45976.313313888888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45976.313313888888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45976.313313888888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45976.313313888888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45976.313313888888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45976.313313888888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45976.313313888888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45976.313313888888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45976.313313888888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45976.313313888888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45976.313313888888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45976.313313888888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45976.313313888888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45976.313313888888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45976.313313888888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45976.313313888888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45976.313313888888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45976.313313888888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45976.313313888888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45976.313313888888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45976.313313888888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45976.313313888888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45976.313313888888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45976.313313888888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45976.313313888888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45976.313313888888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45976.313313888888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45976.313313888888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45976.313313888888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45976.313313888888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45976.313313888888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45976.313313888888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45976.313313888888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45976.313313888888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45976.313313888888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45976.313313888888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45976.313313888888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45976.313313888888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45976.313313888888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45976.313313888888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45976.313313888888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45976.313313888888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45976.313313888888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45976.313313888888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45976.313313888888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45976.313313888888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45976.313313888888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45976.313313888888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45976.313313888888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45976.313313888888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45976.313313888888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45976.313313888888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45976.313313888888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45976.313313888888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45976.313313888888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45976.313313888888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45976.313313888888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45976.313313888888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45976.313313888888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45976.313313888888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45976.313313888888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45976.313313888888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45976.313313888888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45976.313313888888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45976.313313888888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45976.313313888888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45976.313313888888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45976.313313888888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45976.313313888888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45976.313313888888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45976.313313888888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45976.313313888888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45976.313313888888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45976.313313888888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45976.313313888888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45976.313313888888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45976.313313888888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45976.313313888888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45976.313313888888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45976.313313888888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45976.313313888888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45976.313313888888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45976.313313888888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45976.313313888888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45976.313313888888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45976.313313888888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45976.313313888888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45976.313313888888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45976.313313888888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45976.313313888888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45976.313313888888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45976.313313888888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45976.313313888888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45976.313313888888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45976.313313888888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45976.313313888888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45976.313313888888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45976.313313888888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45976.313313888888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45976.313313888888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45976.313313888888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45976.313313888888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45976.313313888888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45976.313313888888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45976.313313888888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45976.313313888888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45976.313313888888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45976.313313888888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45976.313313888888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45976.313313888888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45976.313313888888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45976.313313888888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45976.313313888888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45976.313313888888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45976.313313888888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45976.313313888888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45976.313313888888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45976.313313888888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45976.313313888888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45976.313313888888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45976.313313888888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45976.313313888888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45976.313313888888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45976.313313888888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45976.313313888888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45976.313313888888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45976.313313888888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45976.313313888888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45976.313313888888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45976.313313888888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45976.313313888888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45976.313313888888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45976.313313888888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45976.313313888888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45976.313313888888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45976.313313888888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45976.313313888888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45976.313313888888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45976.313313888888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45976.313313888888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45976.313313888888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45976.313313888888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45976.313313888888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45976.313313888888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45976.313313888888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45976.313313888888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45976.313313888888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45976.313313888888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45976.313313888888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45976.313313888888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45976.313313888888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45976.313313888888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45976.313313888888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45976.313313888888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45976.313313888888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45976.313313888888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45976.313313888888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45976.313313888888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45976.313313888888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45976.313313888888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45976.313313888888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45976.313313888888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45976.313313888888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45976.313313888888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45976.313313888888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45976.313313888888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45976.313313888888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45976.313313888888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45976.313313888888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45976.313313888888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45976.313313888888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45976.313313888888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45976.313313888888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45976.313313888888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45976.313313888888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45976.313313888888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45976.313313888888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45976.313313888888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45976.313313888888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45976.313313888888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45976.313313888888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45976.313313888888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45976.313313888888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45976.313313888888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45976.313313888888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45976.313313888888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45976.313313888888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45976.313313888888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45976.313313888888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45976.313313888888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45976.313313888888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45976.313313888888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45976.313313888888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45976.313313888888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45976.313313888888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45976.313313888888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45976.313313888888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45976.313313888888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45976.313313888888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45976.313313888888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45976.313313888888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45976.313313888888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45976.313313888888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45976.313313888888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45976.313313888888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45976.313313888888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45976.313313888888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45976.313313888888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45976.313313888888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45976.313313888888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45976.313313888888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45976.313313888888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45976.313313888888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45976.313313888888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45976.313313888888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45976.313313888888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45976.313313888888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45976.313313888888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45976.313313888888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45976.313313888888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45976.313313888888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45976.313313888888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45976.313313888888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45976.313313888888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45976.313313888888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45976.313313888888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45976.313313888888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45976.313313888888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45976.313313888888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45976.313313888888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45976.313313888888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45976.313313888888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45976.313313888888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45976.313313888888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45976.313313888888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45976.313313888888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45976.313313888888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45976.313313888888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45976.313313888888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45976.313313888888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45976.313313888888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45976.313313888888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45976.313313888888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45976.313313888888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45976.313313888888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45976.313313888888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45976.313313888888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45976.313313888888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45976.313313888888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45976.313313888888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45976.313313888888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45976.313313888888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45976.313313888888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45976.313313888888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45976.313313888888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45976.313313888888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45976.313313888888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45976.313313888888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45976.313313888888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45976.313313888888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45976.313313888888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45976.313313888888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45976.313313888888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45976.313313888888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45976.313313888888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45976.313313888888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45976.313313888888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45976.313313888888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45976.313313888888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45976.313313888888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45976.313313888888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45976.313313888888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45976.313313888888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45976.313313888888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45976.313313888888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45976.313313888888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45976.313313888888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45976.313313888888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45976.313313888888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45976.313313888888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45976.313313888888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45976.313313888888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45976.313313888888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45976.313313888888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45976.313313888888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45976.313313888888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45976.313313888888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45976.313313888888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45976.313313888888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45976.313313888888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45976.313313888888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45976.313313888888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45976.313313888888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45976.313313888888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45976.313313888888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45976.313313888888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45976.313313888888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45976.313313888888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45976.313313888888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45976.313313888888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45976.313313888888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45976.313313888888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45976.313313888888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45976.313313888888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45976.313313888888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45976.313313888888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45976.313313888888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45976.313313888888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45976.313313888888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45976.313313888888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45976.313313888888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45976.313313888888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45976.313313888888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45976.313313888888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45976.313313888888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45976.313313888888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45976.313313888888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45976.313313888888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45976.313313888888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45976.313313888888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45976.313313888888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45976.313313888888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45976.313313888888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45976.313313888888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45976.313313888888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45976.313313888888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45976.313313888888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45976.313313888888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45976.313313888888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45976.313313888888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45976.313313888888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45976.313313888888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45976.313313888888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45976.313313888888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45976.313313888888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45976.313313888888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45976.313313888888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45976.313313888888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45976.313313888888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45976.313313888888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45976.313313888888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45976.313313888888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45976.313313888888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45976.313313888888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45976.313313888888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45976.313313888888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45976.313313888888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45976.313313888888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45976.313313888888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45976.313313888888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45976.313313888888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45976.313313888888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45976.313313888888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45976.313313888888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45976.313313888888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45976.313313888888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45976.313313888888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45976.313313888888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45976.313313888888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45976.313313888888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45976.313313888888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45976.313313888888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45976.313313888888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45976.313313888888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45976.313313888888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45976.313313888888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45976.313313888888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45976.313313888888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45976.313313888888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45976.313313888888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45976.313313888888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45976.313313888888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45976.313313888888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45976.313313888888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45976.313313888888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45976.313313888888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45976.313313888888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45976.313313888888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45976.313313888888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45976.313313888888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45976.313313888888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45976.313313888888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45976.313313888888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45976.313313888888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45976.313313888888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45976.313313888888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45976.313313888888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45976.313313888888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45976.313313888888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45976.313313888888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45976.313313888888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45976.313313888888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45976.313313888888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45976.313313888888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45976.313313888888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45976.313313888888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45976.313313888888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45976.313313888888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45976.313313888888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45976.313313888888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45976.313313888888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45976.313313888888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45976.313313888888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45976.313313888888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45976.313313888888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45976.313313888888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45976.313313888888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45976.313313888888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45976.313313888888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45976.313313888888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45976.313313888888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45976.313313888888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45976.313313888888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45976.313313888888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45976.313313888888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45976.313313888888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45976.313313888888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45976.313313888888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45976.313313888888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45976.313313888888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45976.313313888888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45976.313313888888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45976.313313888888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45976.313313888888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45976.313313888888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45976.313313888888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45976.313313888888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45976.313313888888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45976.313313888888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45976.313313888888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45976.313313888888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45976.313313888888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45976.313313888888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45976.313313888888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45976.313313888888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45976.313313888888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45976.313313888888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45976.313313888888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45976.313313888888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45976.313313888888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45976.313313888888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45976.313313888888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45976.313313888888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45976.313313888888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45976.313313888888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45976.313313888888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45976.313313888888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45976.313313888888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45976.313313888888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45976.313313888888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45976.313313888888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45976.313313888888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45976.313313888888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45976.313313888888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45976.313313888888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45976.313313888888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45976.313313888888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45976.313313888888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45976.313313888888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45976.313313888888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45976.313313888888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45976.313313888888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45976.313313888888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45976.313313888888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45976.313313888888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45976.313313888888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45976.313313888888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45976.313313888888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45976.313313888888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45976.313313888888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45976.313313888888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45976.313313888888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45976.313313888888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45976.313313888888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45976.313313888888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45976.313313888888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45976.313313888888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45976.313313888888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45976.313313888888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45976.313313888888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45976.313313888888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45976.313313888888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45976.313313888888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45976.313313888888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45976.313313888888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45976.313313888888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45976.313313888888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45976.313313888888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45976.313313888888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45976.313313888888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45976.313313888888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45976.313313888888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45976.313313888888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45976.313313888888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45976.313313888888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45976.313313888888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45976.313313888888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45976.313313888888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45976.313313888888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45976.313313888888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45976.313313888888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45976.313313888888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45976.313313888888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45976.313313888888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45976.313313888888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45976.313313888888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45976.313313888888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45976.313313888888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45976.313313888888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45976.313313888888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45976.313313888888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45976.313313888888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45976.313313888888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45976.313313888888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45976.313313888888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45976.313313888888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45976.313313888888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45976.313313888888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45976.313313888888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45976.313313888888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45976.313313888888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45976.313313888888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45976.313313888888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45976.313313888888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45976.313313888888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45976.313313888888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45976.313313888888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45976.313313888888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45976.313313888888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45976.313313888888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45976.313313888888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45976.313313888888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45976.313313888888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45976.313313888888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45976.313313888888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45976.313313888888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45976.313313888888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45976.313313888888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45976.313313888888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45976.313313888888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45976.313313888888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45976.313313888888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45976.313313888888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45976.313313888888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45976.313313888888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45976.313313888888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45976.313313888888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45976.313313888888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45976.313313888888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45976.313313888888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45976.313313888888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45976.313313888888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45976.313313888888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45976.313313888888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45976.313313888888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45976.313313888888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45976.313313888888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45976.313313888888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45976.313313888888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45976.313313888888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45976.313313888888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45976.313313888888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45976.313313888888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45976.313313888888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45976.313313888888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45976.313313888888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45976.313313888888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45976.313313888888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45976.313313888888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45976.313313888888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45976.313313888888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45976.313313888888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45976.313313888888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45976.313313888888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45976.313313888888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45976.313313888888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45976.313313888888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45976.313313888888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45976.313313888888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45976.313313888888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45976.313313888888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45976.313313888888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45976.313313888888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45976.313313888888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45976.313313888888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45976.313313888888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45976.313313888888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45976.313313888888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45976.313313888888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45976.313313888888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45976.313313888888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45976.313313888888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45976.313313888888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45976.313313888888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45976.313313888888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45976.313313888888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45976.313313888888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45976.313313888888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45976.313313888888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45976.313313888888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45976.313313888888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45976.313313888888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45976.313313888888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45976.313313888888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45976.313313888888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45976.313313888888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45976.313313888888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45976.313313888888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45976.313313888888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45976.313313888888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45976.313313888888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45976.313313888888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45976.313313888888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45976.313313888888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45976.313313888888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45976.313313888888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45976.313313888888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45976.313313888888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45976.313313888888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45976.313313888888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45976.313313888888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45976.313313888888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45976.313313888888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45976.313313888888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45976.313313888888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45976.313313888888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45976.313313888888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45976.313313888888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45976.313313888888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45976.313313888888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45976.313313888888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45976.313313888888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45976.313313888888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45976.313313888888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45976.313313888888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45976.313313888888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45976.313313888888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45976.313313888888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45976.313313888888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45976.313313888888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45976.313313888888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45976.313313888888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45976.313313888888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45976.313313888888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45976.313313888888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45976.313313888888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45976.313313888888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45976.313313888888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45976.313313888888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45976.313313888888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45976.313313888888</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A8" sqref="A8:X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272.83259606481442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0.51008449074288364</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0.38396180555719184</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0.26818634259689134</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0.12854513889033115</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28075</v>
      </c>
      <c r="E7" s="95" t="s">
        <v>39021</v>
      </c>
      <c r="F7" s="96"/>
      <c r="G7" s="97">
        <f ca="1">IFERROR(NOW()-F7,"")</f>
        <v>45976.313313657411</v>
      </c>
      <c r="H7" s="96">
        <v>45976.180868055555</v>
      </c>
      <c r="I7" s="135" t="str">
        <f>IFERROR(VLOOKUP(D7,DB!A:F,6,0),"")</f>
        <v>SCECO</v>
      </c>
      <c r="J7" s="135" t="str">
        <f>IFERROR(VLOOKUP(D7,DB!A:G,7,0),"")</f>
        <v>Weak</v>
      </c>
      <c r="K7" s="98" t="s">
        <v>39118</v>
      </c>
      <c r="L7" s="92" t="str">
        <f>IFERROR(VLOOKUP(D7,DB!A:I,9,0),"")</f>
        <v>Latis</v>
      </c>
    </row>
    <row r="8" spans="1:16" ht="15" customHeight="1">
      <c r="A8" s="135" t="s">
        <v>39117</v>
      </c>
      <c r="B8" s="135" t="str">
        <f>IFERROR(VLOOKUP(D8,DB!A:K,11,0),"")</f>
        <v>R4</v>
      </c>
      <c r="C8" s="94">
        <v>1</v>
      </c>
      <c r="D8" s="92" t="s">
        <v>35131</v>
      </c>
      <c r="E8" s="95" t="s">
        <v>39021</v>
      </c>
      <c r="F8" s="96"/>
      <c r="G8" s="97">
        <f ca="1">IFERROR(NOW()-F8,"")</f>
        <v>45976.313313657411</v>
      </c>
      <c r="H8" s="96">
        <v>45976.235277777778</v>
      </c>
      <c r="I8" s="135" t="str">
        <f>IFERROR(VLOOKUP(D8,DB!A:F,6,0),"")</f>
        <v>SCECO</v>
      </c>
      <c r="J8" s="135" t="str">
        <f>IFERROR(VLOOKUP(D8,DB!A:G,7,0),"")</f>
        <v>Vandalized</v>
      </c>
      <c r="K8" s="98" t="s">
        <v>39119</v>
      </c>
      <c r="L8" s="92" t="str">
        <f>IFERROR(VLOOKUP(D8,DB!A:I,9,0),"")</f>
        <v>Latis</v>
      </c>
    </row>
    <row r="9" spans="1:16" ht="15" customHeight="1">
      <c r="A9" s="135" t="s">
        <v>39117</v>
      </c>
      <c r="B9" s="135" t="str">
        <f>IFERROR(VLOOKUP(D9,DB!A:K,11,0),"")</f>
        <v>R4</v>
      </c>
      <c r="C9" s="94">
        <v>1</v>
      </c>
      <c r="D9" s="92" t="s">
        <v>30205</v>
      </c>
      <c r="E9" s="95" t="s">
        <v>39021</v>
      </c>
      <c r="F9" s="96"/>
      <c r="G9" s="97">
        <f ca="1">IFERROR(NOW()-F9,"")</f>
        <v>45976.313313657411</v>
      </c>
      <c r="H9" s="96">
        <v>45976.263194444444</v>
      </c>
      <c r="I9" s="135" t="str">
        <f>IFERROR(VLOOKUP(D9,DB!A:F,6,0),"")</f>
        <v>SCECO</v>
      </c>
      <c r="J9" s="135" t="str">
        <f>IFERROR(VLOOKUP(D9,DB!A:G,7,0),"")</f>
        <v>Dead</v>
      </c>
      <c r="K9" s="98" t="s">
        <v>39119</v>
      </c>
      <c r="L9" s="92" t="str">
        <f>IFERROR(VLOOKUP(D9,DB!A:I,9,0),"")</f>
        <v>Latis</v>
      </c>
    </row>
    <row r="10" spans="1:16" ht="15" customHeight="1">
      <c r="A10" s="135" t="s">
        <v>39117</v>
      </c>
      <c r="B10" s="135" t="str">
        <f>IFERROR(VLOOKUP(D10,DB!A:K,11,0),"")</f>
        <v>R4</v>
      </c>
      <c r="C10" s="94">
        <v>1</v>
      </c>
      <c r="D10" s="92" t="s">
        <v>33652</v>
      </c>
      <c r="E10" s="95" t="s">
        <v>39021</v>
      </c>
      <c r="F10" s="96"/>
      <c r="G10" s="97">
        <f ca="1">IFERROR(NOW()-F10,"")</f>
        <v>45976.313313657411</v>
      </c>
      <c r="H10" s="96">
        <v>45976.292361111111</v>
      </c>
      <c r="I10" s="135" t="str">
        <f>IFERROR(VLOOKUP(D10,DB!A:F,6,0),"")</f>
        <v>SCECO+STB</v>
      </c>
      <c r="J10" s="135" t="str">
        <f>IFERROR(VLOOKUP(D10,DB!A:G,7,0),"")</f>
        <v>Good</v>
      </c>
      <c r="K10" s="98" t="s">
        <v>39120</v>
      </c>
      <c r="L10" s="92" t="str">
        <f>IFERROR(VLOOKUP(D10,DB!A:I,9,0),"")</f>
        <v>Latis</v>
      </c>
    </row>
    <row r="11" spans="1:16" ht="15" customHeight="1">
      <c r="A11" s="135" t="s">
        <v>39117</v>
      </c>
      <c r="B11" s="135" t="str">
        <f>IFERROR(VLOOKUP(D11,DB!A:K,11,0),"")</f>
        <v>R4</v>
      </c>
      <c r="C11" s="94">
        <v>1</v>
      </c>
      <c r="D11" s="92" t="s">
        <v>36861</v>
      </c>
      <c r="E11" s="95" t="s">
        <v>39021</v>
      </c>
      <c r="F11" s="96"/>
      <c r="G11" s="97">
        <f ca="1">IFERROR(NOW()-F11,"")</f>
        <v>45976.313313657411</v>
      </c>
      <c r="H11" s="96">
        <v>45976.282638888886</v>
      </c>
      <c r="I11" s="135" t="str">
        <f>IFERROR(VLOOKUP(D11,DB!A:F,6,0),"")</f>
        <v>SCECO</v>
      </c>
      <c r="J11" s="135" t="str">
        <f>IFERROR(VLOOKUP(D11,DB!A:G,7,0),"")</f>
        <v>Dead</v>
      </c>
      <c r="K11" s="98" t="s">
        <v>39121</v>
      </c>
      <c r="L11" s="92" t="str">
        <f>IFERROR(VLOOKUP(D11,DB!A:I,9,0),"")</f>
        <v>Latis</v>
      </c>
    </row>
    <row r="12" spans="1:16" ht="15" customHeight="1">
      <c r="A12" s="135" t="s">
        <v>39117</v>
      </c>
      <c r="B12" s="135" t="str">
        <f>IFERROR(VLOOKUP(D12,DB!A:K,11,0),"")</f>
        <v>R4</v>
      </c>
      <c r="C12" s="94">
        <v>1</v>
      </c>
      <c r="D12" s="92" t="s">
        <v>7363</v>
      </c>
      <c r="E12" s="95" t="s">
        <v>39021</v>
      </c>
      <c r="F12" s="96"/>
      <c r="G12" s="97">
        <f ca="1">IFERROR(NOW()-F12,"")</f>
        <v>45976.313313657411</v>
      </c>
      <c r="H12" s="96">
        <v>45976.281944444447</v>
      </c>
      <c r="I12" s="135" t="str">
        <f>IFERROR(VLOOKUP(D12,DB!A:F,6,0),"")</f>
        <v>SCECO</v>
      </c>
      <c r="J12" s="135" t="str">
        <f>IFERROR(VLOOKUP(D12,DB!A:G,7,0),"")</f>
        <v>Vandalized</v>
      </c>
      <c r="K12" s="98" t="s">
        <v>39121</v>
      </c>
      <c r="L12" s="92" t="str">
        <f>IFERROR(VLOOKUP(D12,DB!A:I,9,0),"")</f>
        <v>Zain</v>
      </c>
    </row>
    <row r="13" spans="1:16" ht="15" customHeight="1">
      <c r="A13" s="135" t="s">
        <v>39122</v>
      </c>
      <c r="B13" s="135" t="str">
        <f>IFERROR(VLOOKUP(D13,DB!A:K,11,0),"")</f>
        <v>R4</v>
      </c>
      <c r="C13" s="94">
        <v>1</v>
      </c>
      <c r="D13" s="92" t="s">
        <v>32088</v>
      </c>
      <c r="E13" s="95" t="s">
        <v>39021</v>
      </c>
      <c r="F13" s="96">
        <v>45976.283148148148</v>
      </c>
      <c r="G13" s="97">
        <f ca="1">IFERROR(NOW()-F13,"")</f>
        <v>3.0165509262587875E-2</v>
      </c>
      <c r="H13" s="96">
        <v>45976.277083333334</v>
      </c>
      <c r="I13" s="135" t="str">
        <f>IFERROR(VLOOKUP(D13,DB!A:F,6,0),"")</f>
        <v>SCECO</v>
      </c>
      <c r="J13" s="135" t="str">
        <f>IFERROR(VLOOKUP(D13,DB!A:G,7,0),"")</f>
        <v>Dead</v>
      </c>
      <c r="K13" s="98" t="s">
        <v>39123</v>
      </c>
      <c r="L13" s="92" t="str">
        <f>IFERROR(VLOOKUP(D13,DB!A:I,9,0),"")</f>
        <v>Latis</v>
      </c>
    </row>
    <row r="14" spans="1:16" ht="15" customHeight="1">
      <c r="A14" s="135" t="s">
        <v>39117</v>
      </c>
      <c r="B14" s="135" t="str">
        <f>IFERROR(VLOOKUP(D14,DB!A:K,11,0),"")</f>
        <v>R4</v>
      </c>
      <c r="C14" s="94">
        <v>2</v>
      </c>
      <c r="D14" s="92" t="s">
        <v>37042</v>
      </c>
      <c r="E14" s="95" t="s">
        <v>39021</v>
      </c>
      <c r="F14" s="96"/>
      <c r="G14" s="97">
        <f ca="1">IFERROR(NOW()-F14,"")</f>
        <v>45976.313313657411</v>
      </c>
      <c r="H14" s="96">
        <v>45976.265277777777</v>
      </c>
      <c r="I14" s="135" t="str">
        <f>IFERROR(VLOOKUP(D14,DB!A:F,6,0),"")</f>
        <v>SCECO</v>
      </c>
      <c r="J14" s="135" t="str">
        <f>IFERROR(VLOOKUP(D14,DB!A:G,7,0),"")</f>
        <v>In progress</v>
      </c>
      <c r="K14" s="98" t="s">
        <v>39124</v>
      </c>
      <c r="L14" s="92" t="str">
        <f>IFERROR(VLOOKUP(D14,DB!A:I,9,0),"")</f>
        <v>Latis</v>
      </c>
    </row>
    <row r="15" spans="1:16" ht="15" customHeight="1">
      <c r="A15" s="135"/>
      <c r="B15" s="135" t="str">
        <f>IFERROR(VLOOKUP(D15,DB!A:K,11,0),"")</f>
        <v/>
      </c>
      <c r="C15" s="94"/>
      <c r="D15" s="92"/>
      <c r="E15" s="95"/>
      <c r="F15" s="96"/>
      <c r="G15" s="97">
        <f ca="1">IFERROR(NOW()-F15,"")</f>
        <v>45976.313313657411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45976.313313657411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45976.313313657411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45976.313313657411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45976.313313657411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45976.313313657411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45976.313313657411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45976.313313657411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45976.313313541665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45976.313313541665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45976.313313541665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45976.313313541665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45976.313313657411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45976.313313657411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45976.313313657411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45976.313313657411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45976.313313657411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45976.313313657411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45976.313313657411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45976.313313657411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45976.313313657411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45976.313313657411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45976.313313657411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45976.313313657411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45976.313313657411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45976.313313657411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45976.313313657411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45976.313313657411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45976.313313657411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45976.313313657411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45976.313313657411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45976.313313657411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45976.313313657411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45976.313313657411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45976.313313657411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45976.313313657411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45976.313313657411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45976.313313657411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45976.313313657411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45976.313313657411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45976.313313657411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45976.313313657411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45976.313313657411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45976.313313657411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45976.313313657411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45976.313313657411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45976.313313657411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45976.313313657411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45976.313313657411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45976.313313657411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45976.313313657411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45976.313313657411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45976.313313657411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45976.313313657411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45976.313313657411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45976.313313657411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45976.313313657411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45976.313313657411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45976.313313657411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45976.313313657411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45976.313313657411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45976.313313657411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45976.313313657411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45976.313313657411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45976.313313657411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45976.313313657411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45976.313313657411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45976.313313657411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45976.313313657411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45976.313313657411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45976.313313657411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45976.313313657411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45976.313313657411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45976.313313657411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45976.313313657411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45976.313313657411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45976.313313657411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45976.313313657411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45976.313313657411</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45976.313313657411</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45976.313313657411</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45976.313313657411</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45976.313313657411</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45976.313313657411</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45976.313313657411</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45976.313313657411</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45976.313313657411</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45976.313313657411</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45976.313313657411</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45976.313313657411</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45976.313313657411</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45976.313313657411</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45976.313313657411</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45976.313313657411</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45976.313313657411</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45976.313313657411</v>
      </c>
      <c r="H110" s="96"/>
      <c r="I110" s="135" t="str">
        <f>IFERROR(VLOOKUP(D110,DB!A:F,6,0),"")</f>
        <v/>
      </c>
      <c r="J110" s="135"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84.481253472222306</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50.124436342593981</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27.652202546298213</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4"/>
      <c r="G6" s="126">
        <f t="shared" ref="G6:G53" ca="1" si="2">IFERROR(NOW()-F6,"")</f>
        <v>45976.313313657411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45976.313313657411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45976.313313657411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45976.313313657411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45976.313313657411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45976.313313657411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45976.313313657411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45976.313313657411</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45976.313313657411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45976.313313657411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45976.313313657411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45976.313313657411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45976.313313657411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45976.313313657411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45976.313313657411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45976.313313657411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45976.313313657411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45976.313313657411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45976.313313657411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45976.313313657411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45976.313313657411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45976.313313657411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45976.313313657411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45976.313313657411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45976.313313657411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45976.313313657411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45976.313313657411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45976.313313657411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45976.313313657411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45976.313313657411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45976.313313657411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45976.313313657411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45976.313313657411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45976.313313657411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45976.313313657411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45976.313313657411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45976.313313657411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45976.313313657411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45976.313313657411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45976.313313657411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45976.313313657411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45976.313313657411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45976.313313657411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45976.313313657411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45976.313313657411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45976.313313657411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45976.313313657411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45976.313313657411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45976.313313657411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45976.313313657411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45976.313313657411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45976.313313657411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45976.313313657411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45976.313313657411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45976.313313657411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45976.313313657411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45976.313313657411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45976.313313657411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45976.313313657411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45976.313313657411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45976.313313657411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45976.313313657411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45976.313313657411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45976.313313657411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45976.313313657411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45976.313313657411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45976.313313657411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45976.313313657411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45976.313313657411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45976.313313657411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45976.313313657411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45976.313313657411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45976.313313657411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45976.313313657411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45976.313313657411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45976.313313657411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45976.313313657411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45976.313313657411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45976.313313657411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45976.313313657411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45976.313313657411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45976.313313657411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45976.313313657411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45976.313313657411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45976.313313657411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45976.313313657411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45976.313313657411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45976.313313657411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45976.313313657411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45976.313313657411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45976.313313657411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45976.313313657411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45976.313313657411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45976.313313657411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45976.313313657411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45976.313313657411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45976.313313657411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45976.313313657411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45976.313313657411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45976.313313657411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45976.313313657411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45976.313313657411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45976.313313657411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45976.313313657411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45976.313313657411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45976.313313657411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45976.313313657411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45976.313313657411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45976.313313657411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45976.313313657411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45976.313313657411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45976.313313657411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45976.313313657411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45976.313313657411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45976.313313657411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45976.313313657411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45976.313313657411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45976.313313657411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45976.313313657411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45976.313313657411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45976.313313657411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45976.313313657411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45976.313313657411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45976.313313657411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45976.313313657411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45976.313313657411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45976.313313657411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45976.313313657411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45976.313313657411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45976.313313657411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45976.313313657411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45976.313313657411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45976.313313657411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45976.313313657411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45976.313313657411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45976.313313657411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45976.313313657411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45976.313313657411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45976.313313657411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45976.313313657411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45976.313313657411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45976.313313657411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45976.313313657411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45976.313313657411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45976.313313657411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45976.313313657411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45976.313313657411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45976.313313657411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45976.313313657411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45976.313313657411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45976.313313657411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45976.313313657411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45976.313313657411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45976.313313657411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45976.313313657411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45976.313313657411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45976.313313657411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45976.313313657411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45976.313313657411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45976.313313657411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45976.313313657411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45976.313313657411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45976.313313657411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45976.313313657411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45976.313313657411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45976.313313657411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45976.313313657411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45976.313313657411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45976.313313657411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45976.313313657411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45976.313313657411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45976.313313657411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45976.313313657411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45976.313313657411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45976.313313657411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45976.313313657411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45976.313313657411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45976.313313657411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45976.313313657411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45976.313313657411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45976.313313657411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45976.313313657411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45976.313313657411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45976.313313657411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45976.313313657411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45976.313313657411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45976.313313657411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45976.313313657411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45976.313313657411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45976.313313657411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45976.313313657411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45976.313313657411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45976.313313657411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45976.313313657411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45976.313313657411</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45976.313313657411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45976.313313657411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45976.313313657411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45976.313313657411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45976.313313657411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45976.313313657411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45976.313313657411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45976.313313657411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45976.313313657411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45976.313313657411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45976.313313657411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45976.313313657411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45976.313313657411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45976.313313657411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45976.313313657411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45976.313313657411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45976.313313657411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45976.313313657411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45976.313313657411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45976.313313657411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45976.313313657411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45976.313313657411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45976.313313657411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45976.313313657411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45976.313313657411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45976.313313657411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45976.313313657411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45976.313313657411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45976.313313657411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45976.313313657411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45976.313313657411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45976.313313657411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45976.313313657411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45976.313313657411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45976.313313657411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45976.313313657411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45976.313313657411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45976.313313657411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45976.313313657411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45976.313313657411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45976.313313657411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45976.313313657411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45976.313313657411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45976.313313657411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45976.313313657411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45976.313313657411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45976.313313657411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45976.313313657411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45976.313313657411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45976.313313657411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45976.313313657411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45976.313313657411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45976.313313657411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45976.313313657411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45976.313313657411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45976.313313657411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45976.313313657411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45976.313313657411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45976.313313657411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45976.313313657411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45976.313313657411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45976.313313657411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45976.313313657411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45976.313313657411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45976.313313657411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45976.313313657411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45976.313313657411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45976.313313657411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45976.313313657411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45976.313313657411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45976.313313657411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45976.313313657411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45976.313313657411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45976.313313657411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45976.313313657411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45976.313313657411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45976.313313657411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45976.313313657411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45976.313313657411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45976.313313657411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45976.313313657411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45976.313313657411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45976.313313657411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45976.313313657411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45976.313313657411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45976.313313657411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45976.313313657411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45976.313313657411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45976.313313657411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45976.313313657411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45976.313313657411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45976.313313657411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45976.313313657411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45976.313313657411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45976.313313657411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45976.313313657411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45976.313313657411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45976.313313657411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45976.313313657411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45976.313313657411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45976.313313657411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45976.313313657411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45976.313313657411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45976.313313657411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45976.313313657411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45976.313313657411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45976.313313657411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45976.313313657411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45976.313313657411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45976.313313657411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45976.313313657411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45976.313313657411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45976.313313657411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45976.313313657411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45976.313313657411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45976.313313657411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45976.313313657411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45976.313313657411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45976.313313657411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45976.313313657411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45976.313313657411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45976.313313657411</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2025-11-15T04:33:10Z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