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281" documentId="120_S{2AC9BD13-BADA-5192-A53E-5A8FF88502F6}" xr6:coauthVersionLast="47" xr6:coauthVersionMax="47" xr10:uidLastSave="{05617057-4A49-4FD4-B705-CE4C5162B2F1}"/>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G6" i="5"/>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<sst xmlns="http://schemas.openxmlformats.org/spreadsheetml/2006/main" count="180298" uniqueCount="39130">
  <si>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</si>
  <si>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</si>
  <si>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</si>
  <si>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</si>
  <si>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</si>
  <si>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</si>
  <si>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</si>
  <si>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</si>
  <si>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</si>
  <si>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</si>
  <si>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</si>
  <si>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</si>
  <si>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</si>
  <si>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</si>
  <si>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</si>
  <si>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</si>
  <si>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</si>
  <si>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</si>
  <si>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</si>
  <si>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</si>
  <si>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</si>
  <si>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</si>
  <si>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</si>
  <si>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</si>
  <si>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</si>
  <si>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</si>
  <si>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</si>
  <si>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</si>
  <si>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</si>
  <si>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</si>
  <si>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</si>
  <si>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</si>
  <si>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</si>
  <si>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</si>
  <si>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</si>
  <si>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</si>
  <si>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</si>
  <si>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</si>
  <si>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</si>
  <si>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</si>
  <si>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</si>
  <si>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</si>
  <si>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</si>
  <si>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</si>
  <si>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</si>
  <si>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</si>
  <si>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</si>
  <si>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</si>
  <si>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</si>
  <si>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</si>
  <si>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</si>
  <si>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</si>
  <si>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</si>
  <si>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</si>
  <si>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</si>
  <si>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</si>
  <si>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</si>
  <si>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</si>
  <si>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</si>
  <si>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</si>
  <si>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</si>
  <si>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</si>
  <si>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</si>
  <si>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</si>
  <si>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</si>
  <si>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</si>
  <si>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</si>
  <si>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</si>
  <si>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</si>
  <si>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</si>
  <si>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</si>
  <si>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</si>
  <si>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</si>
  <si>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</si>
  <si>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</si>
  <si>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</si>
  <si>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</si>
  <si>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</si>
  <si>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</si>
  <si>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</si>
  <si>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</si>
  <si>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</si>
  <si>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</si>
  <si>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</si>
  <si>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</si>
  <si>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</si>
  <si>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</si>
  <si>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</si>
  <si>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</si>
  <si>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</si>
  <si>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</si>
  <si>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</si>
  <si>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</si>
  <si>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</si>
  <si>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</si>
  <si>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</si>
  <si>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</si>
  <si>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</si>
  <si>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</si>
  <si>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</si>
  <si>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</si>
  <si>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</si>
  <si>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</si>
  <si>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</si>
  <si>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</si>
  <si>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</si>
  <si>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</si>
  <si>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</si>
  <si>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</si>
  <si>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</si>
  <si>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</si>
  <si>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</si>
  <si>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</si>
  <si>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</si>
  <si>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</si>
  <si>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</si>
  <si>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</si>
  <si>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</si>
  <si>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</si>
  <si>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</si>
  <si>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</si>
  <si>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</si>
  <si>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</si>
  <si>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</si>
  <si>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</si>
  <si>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</si>
  <si>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</si>
  <si>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</si>
  <si>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</si>
  <si>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</si>
  <si>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</si>
  <si>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</si>
  <si>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</si>
  <si>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</si>
  <si>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</si>
  <si>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</si>
  <si>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</si>
  <si>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</si>
  <si>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</si>
  <si>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</si>
  <si>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</si>
  <si>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</si>
  <si>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</si>
  <si>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</si>
  <si>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</si>
  <si>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</si>
  <si>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</si>
  <si>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</si>
  <si>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</si>
  <si>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</si>
  <si>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</si>
  <si>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</si>
  <si>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</si>
  <si>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</si>
  <si>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</si>
  <si>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</si>
  <si>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</si>
  <si>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</si>
  <si>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</si>
  <si>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</si>
  <si>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</si>
  <si>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</si>
  <si>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</si>
  <si>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</si>
  <si>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</si>
  <si>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</si>
  <si>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</si>
  <si>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</si>
  <si>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</si>
  <si>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</si>
  <si>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</si>
  <si>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</si>
  <si>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</si>
  <si>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</si>
  <si>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</si>
  <si>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</si>
  <si>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</si>
  <si>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</si>
  <si>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</si>
  <si>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</si>
  <si>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</si>
  <si>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</si>
  <si>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</si>
  <si>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</si>
  <si>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</si>
  <si>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</si>
  <si>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</si>
  <si>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</si>
  <si>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</si>
  <si>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</si>
  <si>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</si>
  <si>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</si>
  <si>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</si>
  <si>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</si>
  <si>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</si>
  <si>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</si>
  <si>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</si>
  <si>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</si>
  <si>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</si>
  <si>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</si>
  <si>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</si>
  <si>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</si>
  <si>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</si>
  <si>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</si>
  <si>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</si>
  <si>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</si>
  <si>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</si>
  <si>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</si>
  <si>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</si>
  <si>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</si>
  <si>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</si>
  <si>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</si>
  <si>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</si>
  <si>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</si>
  <si>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</si>
  <si>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</si>
  <si>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</si>
  <si>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</si>
  <si>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</si>
  <si>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</si>
  <si>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</si>
  <si>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</si>
  <si>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</si>
  <si>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</si>
  <si>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</si>
  <si>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</si>
  <si>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</si>
  <si>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</si>
  <si>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</si>
  <si>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</si>
  <si>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</si>
  <si>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</si>
  <si>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</si>
  <si>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</si>
  <si>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</si>
  <si>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</si>
  <si>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</si>
  <si>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</si>
  <si>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</si>
  <si>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</si>
  <si>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</si>
  <si>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</si>
  <si>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</si>
  <si>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</si>
  <si>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</si>
  <si>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</si>
  <si>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</si>
  <si>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</si>
  <si>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</si>
  <si>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</si>
  <si>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</si>
  <si>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</si>
  <si>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</si>
  <si>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</si>
  <si>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</si>
  <si>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</si>
  <si>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</si>
  <si>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</si>
  <si>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</si>
  <si>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</si>
  <si>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</si>
  <si>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</si>
  <si>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</si>
  <si>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</si>
  <si>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</si>
  <si>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</si>
  <si>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</si>
  <si>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</si>
  <si>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</si>
  <si>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</si>
  <si>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</si>
  <si>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</si>
  <si>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</si>
  <si>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</si>
  <si>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</si>
  <si>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</si>
  <si>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</si>
  <si>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</si>
  <si>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</si>
  <si>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</si>
  <si>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</si>
  <si>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</si>
  <si>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</si>
  <si>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</si>
  <si>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</si>
  <si>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</si>
  <si>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</si>
  <si>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</si>
  <si>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</si>
  <si>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</si>
  <si>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</si>
  <si>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</si>
  <si>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</si>
  <si>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</si>
  <si>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</si>
  <si>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</si>
  <si>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</si>
  <si>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</si>
  <si>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</si>
  <si>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</si>
  <si>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</si>
  <si>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</si>
  <si>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</si>
  <si>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</si>
  <si>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</si>
  <si>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</si>
  <si>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</si>
  <si>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</si>
  <si>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</si>
  <si>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</si>
  <si>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</si>
  <si>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</si>
  <si>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</si>
  <si>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</si>
  <si>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</si>
  <si>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</si>
  <si>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</si>
  <si>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</si>
  <si>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</si>
  <si>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</si>
  <si>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</si>
  <si>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</si>
  <si>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</si>
  <si>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</si>
  <si>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</si>
  <si>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</si>
  <si>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</si>
  <si>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</si>
  <si>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</si>
  <si>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</si>
  <si>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</si>
  <si>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</si>
  <si>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</si>
  <si>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</si>
  <si>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</si>
  <si>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</si>
  <si>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</si>
  <si>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</si>
  <si>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</si>
  <si>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</si>
  <si>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</si>
  <si>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</si>
  <si>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</si>
  <si>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</si>
  <si>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</si>
  <si>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</si>
  <si>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</si>
  <si>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</si>
  <si>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</si>
  <si>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</si>
  <si>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</si>
  <si>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</si>
  <si>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</si>
  <si>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</si>
  <si>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</si>
  <si>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</si>
  <si>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</si>
  <si>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</si>
  <si>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</si>
  <si>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</si>
  <si>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</si>
  <si>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</si>
  <si>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</si>
  <si>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</si>
  <si>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</si>
  <si>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</si>
  <si>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</si>
  <si>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</si>
  <si>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</si>
  <si>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</si>
  <si>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</si>
  <si>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</si>
  <si>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</si>
  <si>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</si>
  <si>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</si>
  <si>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</si>
  <si>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</si>
  <si>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</si>
  <si>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</si>
  <si>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</si>
  <si>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</si>
  <si>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</si>
  <si>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</si>
  <si>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</si>
  <si>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</si>
  <si>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</si>
  <si>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</si>
  <si>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</si>
  <si>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</si>
  <si>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</si>
  <si>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</si>
  <si>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</si>
  <si>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</si>
  <si>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</si>
  <si>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</si>
  <si>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</si>
  <si>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</si>
  <si>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</si>
  <si>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</si>
  <si>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</si>
  <si>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</si>
  <si>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</si>
  <si>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</si>
  <si>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</si>
  <si>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</si>
  <si>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</si>
  <si>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</si>
  <si>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</si>
  <si>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</si>
  <si>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</si>
  <si>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</si>
  <si>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</si>
  <si>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</si>
  <si>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</si>
  <si>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</si>
  <si>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</si>
  <si>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</si>
  <si>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</si>
  <si>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</si>
  <si>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</si>
  <si>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</si>
  <si>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</si>
  <si>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</si>
  <si>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</si>
  <si>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</si>
  <si>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</si>
  <si>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</si>
  <si>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</si>
  <si>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</si>
  <si>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</si>
  <si>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</si>
  <si>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</si>
  <si>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</si>
  <si>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</si>
  <si>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</si>
  <si>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</si>
  <si>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</si>
  <si>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</si>
  <si>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</si>
  <si>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</si>
  <si>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</si>
  <si>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</si>
  <si>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</si>
  <si>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</si>
  <si>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</si>
  <si>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</si>
  <si>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</si>
  <si>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</si>
  <si>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</si>
  <si>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</si>
  <si>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</si>
  <si>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</si>
  <si>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</si>
  <si>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</si>
  <si>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</si>
  <si>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</si>
  <si>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</si>
  <si>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</si>
  <si>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</si>
  <si>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</si>
  <si>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</si>
  <si>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</si>
  <si>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</si>
  <si>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</si>
  <si>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</si>
  <si>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</si>
  <si>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</si>
  <si>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</si>
  <si>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</si>
  <si>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</si>
  <si>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</si>
  <si>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</si>
  <si>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</si>
  <si>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</si>
  <si>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</si>
  <si>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</si>
  <si>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</si>
  <si>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</si>
  <si>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</si>
  <si>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</si>
  <si>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</si>
  <si>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</si>
  <si>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</si>
  <si>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</si>
  <si>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</si>
  <si>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</si>
  <si>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</si>
  <si>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</si>
  <si>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</si>
  <si>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</si>
  <si>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</si>
  <si>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</si>
  <si>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</si>
  <si>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</si>
  <si>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</si>
  <si>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</si>
  <si>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</si>
  <si>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</si>
  <si>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</si>
  <si>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</si>
  <si>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</si>
  <si>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</si>
  <si>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</si>
  <si>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</si>
  <si>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</si>
  <si>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</si>
  <si>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</si>
  <si>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</si>
  <si>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</si>
  <si>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</si>
  <si>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</si>
  <si>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</si>
  <si>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</si>
  <si>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</si>
  <si>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</si>
  <si>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</si>
  <si>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</si>
  <si>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</si>
  <si>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</si>
  <si>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</si>
  <si>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</si>
  <si>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</si>
  <si>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</si>
  <si>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</si>
  <si>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</si>
  <si>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</si>
  <si>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</si>
  <si>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</si>
  <si>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</si>
  <si>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</si>
  <si>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</si>
  <si>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</si>
  <si>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</si>
  <si>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</si>
  <si>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</si>
  <si>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</si>
  <si>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</si>
  <si>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</si>
  <si>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</si>
  <si>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</si>
  <si>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</si>
  <si>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</si>
  <si>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</si>
  <si>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</si>
  <si>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</si>
  <si>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</si>
  <si>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</si>
  <si>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</si>
  <si>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</si>
  <si>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</si>
  <si>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</si>
  <si>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</si>
  <si>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</si>
  <si>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</si>
  <si>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</si>
  <si>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</si>
  <si>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</si>
  <si>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</si>
  <si>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</si>
  <si>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</si>
  <si>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</si>
  <si>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</si>
  <si>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</si>
  <si>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</si>
  <si>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</si>
  <si>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</si>
  <si>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</si>
  <si>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</si>
  <si>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</si>
  <si>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</si>
  <si>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</si>
  <si>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</si>
  <si>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</si>
  <si>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</si>
  <si>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</si>
  <si>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</si>
  <si>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</si>
  <si>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</si>
  <si>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</si>
  <si>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</si>
  <si>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</si>
  <si>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</si>
  <si>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</si>
  <si>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</si>
  <si>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</si>
  <si>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</si>
  <si>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</si>
  <si>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</si>
  <si>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</si>
  <si>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</si>
  <si>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</si>
  <si>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</si>
  <si>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</si>
  <si>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</si>
  <si>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</si>
  <si>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</si>
  <si>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</si>
  <si>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</si>
  <si>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</si>
  <si>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</si>
  <si>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</si>
  <si>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</si>
  <si>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</si>
  <si>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</si>
  <si>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</si>
  <si>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</si>
  <si>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</si>
  <si>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</si>
  <si>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</si>
  <si>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</si>
  <si>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</si>
  <si>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</si>
  <si>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</si>
  <si>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</si>
  <si>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</si>
  <si>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</si>
  <si>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</si>
  <si>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</si>
  <si>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</si>
  <si>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</si>
  <si>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</si>
  <si>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</si>
  <si>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</si>
  <si>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</si>
  <si>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</si>
  <si>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</si>
  <si>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</si>
  <si>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</si>
  <si>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</si>
  <si>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</si>
  <si>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</si>
  <si>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</si>
  <si>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</si>
  <si>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</si>
  <si>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</si>
  <si>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</si>
  <si>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</si>
  <si>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</si>
  <si>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</si>
  <si>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</si>
  <si>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</si>
  <si>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</si>
  <si>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</si>
  <si>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</si>
  <si>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</si>
  <si>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</si>
  <si>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</si>
  <si>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</si>
  <si>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</si>
  <si>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</si>
  <si>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</si>
  <si>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</si>
  <si>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</si>
  <si>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</si>
  <si>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</si>
  <si>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</si>
  <si>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</si>
  <si>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</si>
  <si>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</si>
  <si>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</si>
  <si>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</si>
  <si>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</si>
  <si>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</si>
  <si>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</si>
  <si>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</si>
  <si>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</si>
  <si>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</si>
  <si>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</si>
  <si>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</si>
  <si>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</si>
  <si>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</si>
  <si>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</si>
  <si>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</si>
  <si>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</si>
  <si>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</si>
  <si>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</si>
  <si>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</si>
  <si>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</si>
  <si>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</si>
  <si>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</si>
  <si>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</si>
  <si>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</si>
  <si>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</si>
  <si>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</si>
  <si>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</si>
  <si>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</si>
  <si>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</si>
  <si>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</si>
  <si>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</si>
  <si>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</si>
  <si>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</si>
  <si>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</si>
  <si>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</si>
  <si>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</si>
  <si>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</si>
  <si>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</si>
  <si>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</si>
  <si>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</si>
  <si>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</si>
  <si>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</si>
  <si>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</si>
  <si>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</si>
  <si>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</si>
  <si>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</si>
  <si>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</si>
  <si>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</si>
  <si>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</si>
  <si>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</si>
  <si>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</si>
  <si>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</si>
  <si>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</si>
  <si>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</si>
  <si>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</si>
  <si>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</si>
  <si>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</si>
  <si>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</si>
  <si>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</si>
  <si>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</si>
  <si>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</si>
  <si>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</si>
  <si>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</si>
  <si>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</si>
  <si>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</si>
  <si>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</si>
  <si>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</si>
  <si>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</si>
  <si>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</si>
  <si>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</si>
  <si>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</si>
  <si>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</si>
  <si>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</si>
  <si>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</si>
  <si>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</si>
  <si>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</si>
  <si>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</si>
  <si>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</si>
  <si>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</si>
  <si>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</si>
  <si>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</si>
  <si>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</si>
  <si>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</si>
  <si>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</si>
  <si>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</si>
  <si>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</si>
  <si>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</si>
  <si>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</si>
  <si>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</si>
  <si>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</si>
  <si>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</si>
  <si>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</si>
  <si>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</si>
  <si>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</si>
  <si>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</si>
  <si>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</si>
  <si>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</si>
  <si>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</si>
  <si>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</si>
  <si>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</si>
  <si>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</si>
  <si>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</si>
  <si>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</si>
  <si>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</si>
  <si>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</si>
  <si>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</si>
  <si>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</si>
  <si>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</si>
  <si>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</si>
  <si>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</si>
  <si>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</si>
  <si>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</si>
  <si>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</si>
  <si>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</si>
  <si>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</si>
  <si>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</si>
  <si>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</si>
  <si>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</si>
  <si>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</si>
  <si>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</si>
  <si>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</si>
  <si>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</si>
  <si>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</si>
  <si>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</si>
  <si>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</si>
  <si>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</si>
  <si>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</si>
  <si>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</si>
  <si>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</si>
  <si>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</si>
  <si>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</si>
  <si>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</si>
  <si>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</si>
  <si>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</si>
  <si>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</si>
  <si>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</si>
  <si>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</si>
  <si>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</si>
  <si>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</si>
  <si>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</si>
  <si>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</si>
  <si>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</si>
  <si>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</si>
  <si>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</si>
  <si>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</si>
  <si>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</si>
  <si>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</si>
  <si>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</si>
  <si>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</si>
  <si>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</si>
  <si>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</si>
  <si>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</si>
  <si>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</si>
  <si>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</si>
  <si>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</si>
  <si>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</si>
  <si>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</si>
  <si>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</si>
  <si>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</si>
  <si>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</si>
  <si>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</si>
  <si>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</si>
  <si>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</si>
  <si>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</si>
  <si>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</si>
  <si>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</si>
  <si>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</si>
  <si>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</si>
  <si>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</si>
  <si>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</si>
  <si>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</si>
  <si>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</si>
  <si>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</si>
  <si>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</si>
  <si>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</si>
  <si>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</si>
  <si>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</si>
  <si>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</si>
  <si>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</si>
  <si>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</si>
  <si>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</si>
  <si>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</si>
  <si>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</si>
  <si>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</si>
  <si>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</si>
  <si>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</si>
  <si>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</si>
  <si>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</si>
  <si>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</si>
  <si>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</si>
  <si>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</si>
  <si>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</si>
  <si>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</si>
  <si>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</si>
  <si>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</si>
  <si>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</si>
  <si>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</si>
  <si>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</si>
  <si>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</si>
  <si>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</si>
  <si>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</si>
  <si>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</si>
  <si>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</si>
  <si>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</si>
  <si>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</si>
  <si>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</si>
  <si>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</si>
  <si>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</si>
  <si>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</si>
  <si>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</si>
  <si>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</si>
  <si>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</si>
  <si>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</si>
  <si>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</si>
  <si>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</si>
  <si>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</si>
  <si>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</si>
  <si>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</si>
  <si>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</si>
  <si>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</si>
  <si>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</si>
  <si>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</si>
  <si>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</si>
  <si>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</si>
  <si>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</si>
  <si>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</si>
  <si>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</si>
  <si>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</si>
  <si>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</si>
  <si>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</si>
  <si>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</si>
  <si>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</si>
  <si>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</si>
  <si>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</si>
  <si>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</si>
  <si>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</si>
  <si>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</si>
  <si>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</si>
  <si>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</si>
  <si>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</si>
  <si>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</si>
  <si>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</si>
  <si>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</si>
  <si>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</si>
  <si>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</si>
  <si>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</si>
  <si>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</si>
  <si>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</si>
  <si>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</si>
  <si>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</si>
  <si>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</si>
  <si>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</si>
  <si>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</si>
  <si>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</si>
  <si>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</si>
  <si>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</si>
  <si>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</si>
  <si>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</si>
  <si>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</si>
  <si>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</si>
  <si>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</si>
  <si>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</si>
  <si>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</si>
  <si>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</si>
  <si>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</si>
  <si>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</si>
  <si>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</si>
  <si>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</si>
  <si>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</si>
  <si>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</si>
  <si>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</si>
  <si>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</si>
  <si>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</si>
  <si>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</si>
  <si>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</si>
  <si>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</si>
  <si>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</si>
  <si>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</si>
  <si>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</si>
  <si>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</si>
  <si>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</si>
  <si>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</si>
  <si>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</si>
  <si>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</si>
  <si>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</si>
  <si>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</si>
  <si>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</si>
  <si>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</si>
  <si>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</si>
  <si>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</si>
  <si>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</si>
  <si>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</si>
  <si>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</si>
  <si>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</si>
  <si>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</si>
  <si>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</si>
  <si>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</si>
  <si>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</si>
  <si>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</si>
  <si>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</si>
  <si>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</si>
  <si>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</si>
  <si>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</si>
  <si>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</si>
  <si>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</si>
  <si>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</si>
  <si>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</si>
  <si>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</si>
  <si>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</si>
  <si>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</si>
  <si>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</si>
  <si>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</si>
  <si>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</si>
  <si>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</si>
  <si>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</si>
  <si>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</si>
  <si>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</si>
  <si>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</si>
  <si>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</si>
  <si>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</si>
  <si>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</si>
  <si>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</si>
  <si>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</si>
  <si>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</si>
  <si>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</si>
  <si>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</si>
  <si>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</si>
  <si>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</si>
  <si>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</si>
  <si>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</si>
  <si>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</si>
  <si>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</si>
  <si>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</si>
  <si>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</si>
  <si>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</si>
  <si>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</si>
  <si>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</si>
  <si>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</si>
  <si>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</si>
  <si>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</si>
  <si>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</si>
  <si>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</si>
  <si>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</si>
  <si>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</si>
  <si>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</si>
  <si>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</si>
  <si>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</si>
  <si>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</si>
  <si>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</si>
  <si>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</si>
  <si>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</si>
  <si>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</si>
  <si>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</si>
  <si>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</si>
  <si>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</si>
  <si>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</si>
  <si>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</si>
  <si>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</si>
  <si>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</si>
  <si>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</si>
  <si>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</si>
  <si>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</si>
  <si>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</si>
  <si>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</si>
  <si>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</si>
  <si>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</si>
  <si>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</si>
  <si>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</si>
  <si>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</si>
  <si>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</si>
  <si>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</si>
  <si>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</si>
  <si>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</si>
  <si>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</si>
  <si>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</si>
  <si>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</si>
  <si>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</si>
  <si>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</si>
  <si>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</si>
  <si>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</si>
  <si>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</si>
  <si>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</si>
  <si>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</si>
  <si>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</si>
  <si>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</si>
  <si>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</si>
  <si>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</si>
  <si>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</si>
  <si>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</si>
  <si>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</si>
  <si>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</si>
  <si>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</si>
  <si>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</si>
  <si>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</si>
  <si>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</si>
  <si>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</si>
  <si>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</si>
  <si>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</si>
  <si>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</si>
  <si>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</si>
  <si>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</si>
  <si>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</si>
  <si>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</si>
  <si>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</si>
  <si>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</si>
  <si>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</si>
  <si>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</si>
  <si>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</si>
  <si>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</si>
  <si>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</si>
  <si>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</si>
  <si>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</si>
  <si>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</si>
  <si>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</si>
  <si>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</si>
  <si>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</si>
  <si>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</si>
  <si>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</si>
  <si>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</si>
  <si>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</si>
  <si>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</si>
  <si>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</si>
  <si>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</si>
  <si>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</si>
  <si>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</si>
  <si>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</si>
  <si>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</si>
  <si>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</si>
  <si>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</si>
  <si>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</si>
  <si>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</si>
  <si>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</si>
  <si>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</si>
  <si>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</si>
  <si>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</si>
  <si>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</si>
  <si>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</si>
  <si>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</si>
  <si>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</si>
  <si>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</si>
  <si>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</si>
  <si>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</si>
  <si>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</si>
  <si>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</si>
  <si>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</si>
  <si>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</si>
  <si>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</si>
  <si>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</si>
  <si>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</si>
  <si>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</si>
  <si>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</si>
  <si>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</si>
  <si>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</si>
  <si>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</si>
  <si>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</si>
  <si>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</si>
  <si>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</si>
  <si>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</si>
  <si>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</si>
  <si>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</si>
  <si>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</si>
  <si>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</si>
  <si>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</si>
  <si>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</si>
  <si>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</si>
  <si>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</si>
  <si>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</si>
  <si>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</si>
  <si>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</si>
  <si>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</si>
  <si>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</si>
  <si>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</si>
  <si>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</si>
  <si>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</si>
  <si>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</si>
  <si>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</si>
  <si>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</si>
  <si>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</si>
  <si>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</si>
  <si>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</si>
  <si>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</si>
  <si>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</si>
  <si>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</si>
  <si>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</si>
  <si>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</si>
  <si>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</si>
  <si>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</si>
  <si>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</si>
  <si>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</si>
  <si>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</si>
  <si>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</si>
  <si>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</si>
  <si>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</si>
  <si>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</si>
  <si>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</si>
  <si>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</si>
  <si>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</si>
  <si>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</si>
  <si>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</si>
  <si>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</si>
  <si>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</si>
  <si>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</si>
  <si>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</si>
  <si>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</si>
  <si>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</si>
  <si>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</si>
  <si>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</si>
  <si>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</si>
  <si>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</si>
  <si>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</si>
  <si>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</si>
  <si>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</si>
  <si>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</si>
  <si>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</si>
  <si>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</si>
  <si>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</si>
  <si>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</si>
  <si>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</si>
  <si>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</si>
  <si>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</si>
  <si>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</si>
  <si>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</si>
  <si>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</si>
  <si>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</si>
  <si>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</si>
  <si>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</si>
  <si>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</si>
  <si>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</si>
  <si>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</si>
  <si>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</si>
  <si>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</si>
  <si>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</si>
  <si>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</si>
  <si>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</si>
  <si>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</si>
  <si>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</si>
  <si>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</si>
  <si>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</si>
  <si>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</si>
  <si>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</si>
  <si>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</si>
  <si>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</si>
  <si>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</si>
  <si>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</si>
  <si>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</si>
  <si>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</si>
  <si>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</si>
  <si>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</si>
  <si>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</si>
  <si>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</si>
  <si>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</si>
  <si>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</si>
  <si>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</si>
  <si>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</si>
  <si>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</si>
  <si>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</si>
  <si>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</si>
  <si>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</si>
  <si>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</si>
  <si>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</si>
  <si>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</si>
  <si>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</si>
  <si>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</si>
  <si>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</si>
  <si>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</si>
  <si>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</si>
  <si>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</si>
  <si>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</si>
  <si>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</si>
  <si>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</si>
  <si>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</si>
  <si>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</si>
  <si>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</si>
  <si>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</si>
  <si>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</si>
  <si>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</si>
  <si>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</si>
  <si>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</si>
  <si>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</si>
  <si>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</si>
  <si>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</si>
  <si>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</si>
  <si>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</si>
  <si>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</si>
  <si>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</si>
  <si>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</si>
  <si>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</si>
  <si>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</si>
  <si>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</si>
  <si>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</si>
  <si>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</si>
  <si>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</si>
  <si>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</si>
  <si>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</si>
  <si>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</si>
  <si>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</si>
  <si>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</si>
  <si>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</si>
  <si>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</si>
  <si>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</si>
  <si>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</si>
  <si>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</si>
  <si>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</si>
  <si>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</si>
  <si>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</si>
  <si>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</si>
  <si>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</si>
  <si>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</si>
  <si>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</si>
  <si>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</si>
  <si>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</si>
  <si>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</si>
  <si>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</si>
  <si>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</si>
  <si>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</si>
  <si>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</si>
  <si>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</si>
  <si>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</si>
  <si>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</si>
  <si>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</si>
  <si>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</si>
  <si>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</si>
  <si>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</si>
  <si>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</si>
  <si>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</si>
  <si>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</si>
  <si>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</si>
  <si>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</si>
  <si>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</si>
  <si>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</si>
  <si>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</si>
  <si>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</si>
  <si>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</si>
  <si>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</si>
  <si>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</si>
  <si>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</si>
  <si>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</si>
  <si>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</si>
  <si>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</si>
  <si>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</si>
  <si>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</si>
  <si>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</si>
  <si>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</si>
  <si>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</si>
  <si>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</si>
  <si>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</si>
  <si>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</si>
  <si>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</si>
  <si>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</si>
  <si>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</si>
  <si>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</si>
  <si>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</si>
  <si>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</si>
  <si>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</si>
  <si>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</si>
  <si>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</si>
  <si>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</si>
  <si>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</si>
  <si>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</si>
  <si>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</si>
  <si>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</si>
  <si>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</si>
  <si>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</si>
  <si>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</si>
  <si>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</si>
  <si>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</si>
  <si>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</si>
  <si>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</si>
  <si>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</si>
  <si>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</si>
  <si>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</si>
  <si>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</si>
  <si>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</si>
  <si>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</si>
  <si>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</si>
  <si>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</si>
  <si>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</si>
  <si>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</si>
  <si>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</si>
  <si>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</si>
  <si>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</si>
  <si>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</si>
  <si>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</si>
  <si>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</si>
  <si>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</si>
  <si>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</si>
  <si>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</si>
  <si>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</si>
  <si>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</si>
  <si>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</si>
  <si>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</si>
  <si>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</si>
  <si>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</si>
  <si>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</si>
  <si>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</si>
  <si>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</si>
  <si>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</si>
  <si>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</si>
  <si>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</si>
  <si>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</si>
  <si>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</si>
  <si>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</si>
  <si>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</si>
  <si>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</si>
  <si>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</si>
  <si>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</si>
  <si>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</si>
  <si>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</si>
  <si>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</si>
  <si>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</si>
  <si>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</si>
  <si>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</si>
  <si>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</si>
  <si>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</si>
  <si>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</si>
  <si>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</si>
  <si>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</si>
  <si>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</si>
  <si>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</si>
  <si>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</si>
  <si>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</si>
  <si>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</si>
  <si>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</si>
  <si>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</si>
  <si>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</si>
  <si>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</si>
  <si>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</si>
  <si>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</si>
  <si>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</si>
  <si>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</si>
  <si>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</si>
  <si>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</si>
  <si>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</si>
  <si>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</si>
  <si>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</si>
  <si>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</si>
  <si>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</si>
  <si>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</si>
  <si>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</si>
  <si>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</si>
  <si>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</si>
  <si>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</si>
  <si>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</si>
  <si>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</si>
  <si>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</si>
  <si>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</si>
  <si>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</si>
  <si>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</si>
  <si>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</si>
  <si>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</si>
  <si>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</si>
  <si>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</si>
  <si>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</si>
  <si>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</si>
  <si>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</si>
  <si>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</si>
  <si>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</si>
  <si>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</si>
  <si>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</si>
  <si>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</si>
  <si>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</si>
  <si>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</si>
  <si>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</si>
  <si>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</si>
  <si>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</si>
  <si>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</si>
  <si>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</si>
  <si>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</si>
  <si>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</si>
  <si>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</si>
  <si>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</si>
  <si>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</si>
  <si>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</si>
  <si>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</si>
  <si>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</si>
  <si>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</si>
  <si>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</si>
  <si>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</si>
  <si>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</si>
  <si>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</si>
  <si>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</si>
  <si>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</si>
  <si>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</si>
  <si>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</si>
  <si>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</si>
  <si>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</si>
  <si>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</si>
  <si>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</si>
  <si>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</si>
  <si>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</si>
  <si>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</si>
  <si>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</si>
  <si>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</si>
  <si>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</si>
  <si>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</si>
  <si>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</si>
  <si>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</si>
  <si>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</si>
  <si>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</si>
  <si>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</si>
  <si>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</si>
  <si>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</si>
  <si>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</si>
  <si>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</si>
  <si>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</si>
  <si>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</si>
  <si>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</si>
  <si>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</si>
  <si>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</si>
  <si>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</si>
  <si>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</si>
  <si>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</si>
  <si>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</si>
  <si>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</si>
  <si>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</si>
  <si>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</si>
  <si>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</si>
  <si>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</si>
  <si>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</si>
  <si>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</si>
  <si>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</si>
  <si>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</si>
  <si>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</si>
  <si>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</si>
  <si>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</si>
  <si>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</si>
  <si>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</si>
  <si>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</si>
  <si>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</si>
  <si>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</si>
  <si>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</si>
  <si>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</si>
  <si>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</si>
  <si>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</si>
  <si>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</si>
  <si>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</si>
  <si>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</si>
  <si>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</si>
  <si>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</si>
  <si>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</si>
  <si>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</si>
  <si>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</si>
  <si>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</si>
  <si>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</si>
  <si>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</si>
  <si>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</si>
  <si>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</si>
  <si>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</si>
  <si>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</si>
  <si>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</si>
  <si>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</si>
  <si>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</si>
  <si>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</si>
  <si>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</si>
  <si>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</si>
  <si>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</si>
  <si>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</si>
  <si>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</si>
  <si>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</si>
  <si>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</si>
  <si>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</si>
  <si>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</si>
  <si>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</si>
  <si>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</si>
  <si>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</si>
  <si>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</si>
  <si>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</si>
  <si>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</si>
  <si>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</si>
  <si>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</si>
  <si>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</si>
  <si>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</si>
  <si>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</si>
  <si>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</si>
  <si>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</si>
  <si>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</si>
  <si>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</si>
  <si>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</si>
  <si>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</si>
  <si>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</si>
  <si>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</si>
  <si>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</si>
  <si>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</si>
  <si>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</si>
  <si>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</si>
  <si>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</si>
  <si>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</si>
  <si>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</si>
  <si>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</si>
  <si>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</si>
  <si>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</si>
  <si>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</si>
  <si>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</si>
  <si>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</si>
  <si>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</si>
  <si>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</si>
  <si>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</si>
  <si>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</si>
  <si>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</si>
  <si>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</si>
  <si>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</si>
  <si>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</si>
  <si>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</si>
  <si>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</si>
  <si>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</si>
  <si>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</si>
  <si>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</si>
  <si>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</si>
  <si>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</si>
  <si>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</si>
  <si>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</si>
  <si>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</si>
  <si>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</si>
  <si>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</si>
  <si>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</si>
  <si>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</si>
  <si>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</si>
  <si>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</si>
  <si>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</si>
  <si>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</si>
  <si>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</si>
  <si>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</si>
  <si>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</si>
  <si>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</si>
  <si>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</si>
  <si>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</si>
  <si>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</si>
  <si>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</si>
  <si>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</si>
  <si>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</si>
  <si>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</si>
  <si>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</si>
  <si>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</si>
  <si>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</si>
  <si>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</si>
  <si>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</si>
  <si>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</si>
  <si>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</si>
  <si>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</si>
  <si>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</si>
  <si>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</si>
  <si>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</si>
  <si>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</si>
  <si>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</si>
  <si>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</si>
  <si>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</si>
  <si>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</si>
  <si>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</si>
  <si>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</si>
  <si>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</si>
  <si>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</si>
  <si>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</si>
  <si>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</si>
  <si>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</si>
  <si>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</si>
  <si>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</si>
  <si>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</si>
  <si>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</si>
  <si>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</si>
  <si>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</si>
  <si>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</si>
  <si>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</si>
  <si>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</si>
  <si>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</si>
  <si>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</si>
  <si>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</si>
  <si>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</si>
  <si>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</si>
  <si>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</si>
  <si>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</si>
  <si>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</si>
  <si>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</si>
  <si>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</si>
  <si>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</si>
  <si>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</si>
  <si>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</si>
  <si>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</si>
  <si>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</si>
  <si>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</si>
  <si>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</si>
  <si>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</si>
  <si>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</si>
  <si>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</si>
  <si>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</si>
  <si>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</si>
  <si>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</si>
  <si>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</si>
  <si>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</si>
  <si>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</si>
  <si>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</si>
  <si>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</si>
  <si>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</si>
  <si>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</si>
  <si>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</si>
  <si>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</si>
  <si>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</si>
  <si>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</si>
  <si>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</si>
  <si>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</si>
  <si>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</si>
  <si>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</si>
  <si>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</si>
  <si>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</si>
  <si>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</si>
  <si>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</si>
  <si>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</si>
  <si>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</si>
  <si>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</si>
  <si>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</si>
  <si>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</si>
  <si>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</si>
  <si>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</si>
  <si>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</si>
  <si>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</si>
  <si>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</si>
  <si>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</si>
  <si>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</si>
  <si>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</si>
  <si>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</si>
  <si>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</si>
  <si>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</si>
  <si>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</si>
  <si>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</si>
  <si>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</si>
  <si>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</si>
  <si>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</si>
  <si>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</si>
  <si>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</si>
  <si>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</si>
  <si>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</si>
  <si>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</si>
  <si>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</si>
  <si>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</si>
  <si>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</si>
  <si>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</si>
  <si>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</si>
  <si>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</si>
  <si>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</si>
  <si>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</si>
  <si>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</si>
  <si>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</si>
  <si>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</si>
  <si>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</si>
  <si>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</si>
  <si>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</si>
  <si>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</si>
  <si>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</si>
  <si>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</si>
  <si>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</si>
  <si>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</si>
  <si>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</si>
  <si>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</si>
  <si>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</si>
  <si>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</si>
  <si>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</si>
  <si>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</si>
  <si>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</si>
  <si>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</si>
  <si>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</si>
  <si>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</si>
  <si>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</si>
  <si>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</si>
  <si>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</si>
  <si>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</si>
  <si>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</si>
  <si>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</si>
  <si>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</si>
  <si>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</si>
  <si>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</si>
  <si>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</si>
  <si>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</si>
  <si>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</si>
  <si>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</si>
  <si>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</si>
  <si>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</si>
  <si>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</si>
  <si>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</si>
  <si>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</si>
  <si>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</si>
  <si>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</si>
  <si>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</si>
  <si>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</si>
  <si>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</si>
  <si>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</si>
  <si>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</si>
  <si>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</si>
  <si>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</si>
  <si>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</si>
  <si>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</si>
  <si>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</si>
  <si>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</si>
  <si>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</si>
  <si>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</si>
  <si>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</si>
  <si>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</si>
  <si>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</si>
  <si>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</si>
  <si>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</si>
  <si>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</si>
  <si>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</si>
  <si>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</si>
  <si>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</si>
  <si>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</si>
  <si>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</si>
  <si>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</si>
  <si>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</si>
  <si>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</si>
  <si>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</si>
  <si>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</si>
  <si>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</si>
  <si>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</si>
  <si>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</si>
  <si>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</si>
  <si>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</si>
  <si>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</si>
  <si>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</si>
  <si>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</si>
  <si>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</si>
  <si>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</si>
  <si>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</si>
  <si>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</si>
  <si>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</si>
  <si>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</si>
  <si>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</si>
  <si>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</si>
  <si>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</si>
  <si>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</si>
  <si>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</si>
  <si>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</si>
  <si>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</si>
  <si>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</si>
  <si>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</si>
  <si>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</si>
  <si>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</si>
  <si>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</si>
  <si>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</si>
  <si>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</si>
  <si>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</si>
  <si>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</si>
  <si>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</si>
  <si>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</si>
  <si>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</si>
  <si>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</si>
  <si>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</si>
  <si>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</si>
  <si>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</si>
  <si>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</si>
  <si>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</si>
  <si>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</si>
  <si>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</si>
  <si>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</si>
  <si>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</si>
  <si>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</si>
  <si>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</si>
  <si>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</si>
  <si>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</si>
  <si>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</si>
  <si>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</si>
  <si>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</si>
  <si>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</si>
  <si>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</si>
  <si>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</si>
  <si>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</si>
  <si>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</si>
  <si>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</si>
  <si>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</si>
  <si>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</si>
  <si>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</si>
  <si>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</si>
  <si>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</si>
  <si>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</si>
  <si>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</si>
  <si>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</si>
  <si>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</si>
  <si>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</si>
  <si>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</si>
  <si>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</si>
  <si>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</si>
  <si>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</si>
  <si>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</si>
  <si>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</si>
  <si>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</si>
  <si>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</si>
  <si>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</si>
  <si>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</si>
  <si>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</si>
  <si>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</si>
  <si>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</si>
  <si>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</si>
  <si>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</si>
  <si>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</si>
  <si>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</si>
  <si>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</si>
  <si>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</si>
  <si>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</si>
  <si>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</si>
  <si>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</si>
  <si>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</si>
  <si>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</si>
  <si>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</si>
  <si>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</si>
  <si>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</si>
  <si>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</si>
  <si>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</si>
  <si>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</si>
  <si>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</si>
  <si>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</si>
  <si>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</si>
  <si>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</si>
  <si>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</si>
  <si>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</si>
  <si>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</si>
  <si>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</si>
  <si>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</si>
  <si>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</si>
  <si>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</si>
  <si>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</si>
  <si>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</si>
  <si>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</si>
  <si>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</si>
  <si>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</si>
  <si>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</si>
  <si>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</si>
  <si>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</si>
  <si>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</si>
  <si>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</si>
  <si>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</si>
  <si>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</si>
  <si>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</si>
  <si>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</si>
  <si>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</si>
  <si>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</si>
  <si>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</si>
  <si>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</si>
  <si>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</si>
  <si>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</si>
  <si>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</si>
  <si>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</si>
  <si>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</si>
  <si>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</si>
  <si>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</si>
  <si>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</si>
  <si>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</si>
  <si>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</si>
  <si>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</si>
  <si>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</si>
  <si>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</si>
  <si>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</si>
  <si>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</si>
  <si>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</si>
  <si>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</si>
  <si>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</si>
  <si>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</si>
  <si>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</si>
  <si>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</si>
  <si>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</si>
  <si>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</si>
  <si>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</si>
  <si>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</si>
  <si>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</si>
  <si>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</si>
  <si>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</si>
  <si>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</si>
  <si>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</si>
  <si>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</si>
  <si>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</si>
  <si>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</si>
  <si>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</si>
  <si>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</si>
  <si>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</si>
  <si>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</si>
  <si>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</si>
  <si>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</si>
  <si>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</si>
  <si>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</si>
  <si>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</si>
  <si>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</si>
  <si>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</si>
  <si>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</si>
  <si>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</si>
  <si>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</si>
  <si>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</si>
  <si>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</si>
  <si>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</si>
  <si>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</si>
  <si>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</si>
  <si>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</si>
  <si>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</si>
  <si>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</si>
  <si>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</si>
  <si>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</si>
  <si>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</si>
  <si>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</si>
  <si>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</si>
  <si>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</si>
  <si>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</si>
  <si>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</si>
  <si>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</si>
  <si>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</si>
  <si>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</si>
  <si>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</si>
  <si>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</si>
  <si>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</si>
  <si>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</si>
  <si>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</si>
  <si>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</si>
  <si>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</si>
  <si>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</si>
  <si>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</si>
  <si>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</si>
  <si>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</si>
  <si>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</si>
  <si>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</si>
  <si>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</si>
  <si>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</si>
  <si>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</si>
  <si>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</si>
  <si>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</si>
  <si>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</si>
  <si>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</si>
  <si>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</si>
  <si>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</si>
  <si>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</si>
  <si>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</si>
  <si>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</si>
  <si>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</si>
  <si>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</si>
  <si>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</si>
  <si>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</si>
  <si>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</si>
  <si>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</si>
  <si>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</si>
  <si>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</si>
  <si>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</si>
  <si>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</si>
  <si>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</si>
  <si>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</si>
  <si>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</si>
  <si>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</si>
  <si>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</si>
  <si>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</si>
  <si>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</si>
  <si>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</si>
  <si>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</si>
  <si>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</si>
  <si>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</si>
  <si>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</si>
  <si>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</si>
  <si>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</si>
  <si>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</si>
  <si>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</si>
  <si>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</si>
  <si>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</si>
  <si>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</si>
  <si>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</si>
  <si>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</si>
  <si>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</si>
  <si>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</si>
  <si>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</si>
  <si>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</si>
  <si>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</si>
  <si>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</si>
  <si>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</si>
  <si>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</si>
  <si>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</si>
  <si>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</si>
  <si>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</si>
  <si>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</si>
  <si>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</si>
  <si>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</si>
  <si>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</si>
  <si>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</si>
  <si>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</si>
  <si>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</si>
  <si>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</si>
  <si>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</si>
  <si>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</si>
  <si>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</si>
  <si>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</si>
  <si>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</si>
  <si>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</si>
  <si>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</si>
  <si>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</si>
  <si>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</si>
  <si>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</si>
  <si>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</si>
  <si>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</si>
  <si>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</si>
  <si>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</si>
  <si>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</si>
  <si>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</si>
  <si>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</si>
  <si>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</si>
  <si>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</si>
  <si>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</si>
  <si>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</si>
  <si>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</si>
  <si>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</si>
  <si>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</si>
  <si>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</si>
  <si>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</si>
  <si>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</si>
  <si>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</si>
  <si>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</si>
  <si>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</si>
  <si>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</si>
  <si>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</si>
  <si>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</si>
  <si>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</si>
  <si>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</si>
  <si>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</si>
  <si>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</si>
  <si>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</si>
  <si>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</si>
  <si>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</si>
  <si>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</si>
  <si>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</si>
  <si>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</si>
  <si>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</si>
  <si>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</si>
  <si>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</si>
  <si>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</si>
  <si>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</si>
  <si>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</si>
  <si>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</si>
  <si>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</si>
  <si>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</si>
  <si>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</si>
  <si>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</si>
  <si>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</si>
  <si>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</si>
  <si>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</si>
  <si>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</si>
  <si>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</si>
  <si>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</si>
  <si>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</si>
  <si>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</si>
  <si>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</si>
  <si>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</si>
  <si>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</si>
  <si>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</si>
  <si>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</si>
  <si>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</si>
  <si>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</si>
  <si>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</si>
  <si>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</si>
  <si>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</si>
  <si>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</si>
  <si>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</si>
  <si>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</si>
  <si>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</si>
  <si>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</si>
  <si>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</si>
  <si>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</si>
  <si>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</si>
  <si>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</si>
  <si>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</si>
  <si>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</si>
  <si>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</si>
  <si>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</si>
  <si>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</si>
  <si>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</si>
  <si>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</si>
  <si>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</si>
  <si>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</si>
  <si>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</si>
  <si>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</si>
  <si>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</si>
  <si>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</si>
  <si>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</si>
  <si>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</si>
  <si>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</si>
  <si>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</si>
  <si>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</si>
  <si>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</si>
  <si>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</si>
  <si>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</si>
  <si>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</si>
  <si>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</si>
  <si>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</si>
  <si>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</si>
  <si>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</si>
  <si>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</si>
  <si>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</si>
  <si>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</si>
  <si>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</si>
  <si>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</si>
  <si>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</si>
  <si>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</si>
  <si>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</si>
  <si>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</si>
  <si>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</si>
  <si>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</si>
  <si>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</si>
  <si>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</si>
  <si>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</si>
  <si>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</si>
  <si>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</si>
  <si>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</si>
  <si>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</si>
  <si>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</si>
  <si>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</si>
  <si>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</si>
  <si>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</si>
  <si>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</si>
  <si>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</si>
  <si>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</si>
  <si>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</si>
  <si>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</si>
  <si>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</si>
  <si>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</si>
  <si>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</si>
  <si>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</si>
  <si>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</si>
  <si>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</si>
  <si>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</si>
  <si>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</si>
  <si>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</si>
  <si>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</si>
  <si>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</si>
  <si>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</si>
  <si>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</si>
  <si>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</si>
  <si>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</si>
  <si>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</si>
  <si>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</si>
  <si>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</si>
  <si>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</si>
  <si>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</si>
  <si>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</si>
  <si>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</si>
  <si>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</si>
  <si>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</si>
  <si>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</si>
  <si>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</si>
  <si>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</si>
  <si>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</si>
  <si>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</si>
  <si>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</si>
  <si>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</si>
  <si>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</si>
  <si>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</si>
  <si>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</si>
  <si>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</si>
  <si>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</si>
  <si>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</si>
  <si>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</si>
  <si>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</si>
  <si>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</si>
  <si>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</si>
  <si>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</si>
  <si>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</si>
  <si>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</si>
  <si>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</si>
  <si>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</si>
  <si>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</si>
  <si>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</si>
  <si>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</si>
  <si>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</si>
  <si>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</si>
  <si>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</si>
  <si>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</si>
  <si>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</si>
  <si>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</si>
  <si>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</si>
  <si>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</si>
  <si>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</si>
  <si>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</si>
  <si>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</si>
  <si>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</si>
  <si>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</si>
  <si>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</si>
  <si>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</si>
  <si>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</si>
  <si>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</si>
  <si>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</si>
  <si>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</si>
  <si>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</si>
  <si>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</si>
  <si>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</si>
  <si>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</si>
  <si>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</si>
  <si>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</si>
  <si>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</si>
  <si>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</si>
  <si>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</si>
  <si>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</si>
  <si>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</si>
  <si>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</si>
  <si>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</si>
  <si>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</si>
  <si>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</si>
  <si>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</si>
  <si>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</si>
  <si>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</si>
  <si>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</si>
  <si>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</si>
  <si>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</si>
  <si>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</si>
  <si>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</si>
  <si>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</si>
  <si>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</si>
  <si>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</si>
  <si>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</si>
  <si>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</si>
  <si>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</si>
  <si>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</si>
  <si>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</si>
  <si>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</si>
  <si>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</si>
  <si>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</si>
  <si>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</si>
  <si>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</si>
  <si>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</si>
  <si>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</si>
  <si>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</si>
  <si>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</si>
  <si>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</si>
  <si>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</si>
  <si>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</si>
  <si>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</si>
  <si>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</si>
  <si>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</si>
  <si>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</si>
  <si>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</si>
  <si>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</si>
  <si>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</si>
  <si>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</si>
  <si>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</si>
  <si>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</si>
  <si>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</si>
  <si>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</si>
  <si>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</si>
  <si>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</si>
  <si>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</si>
  <si>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</si>
  <si>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</si>
  <si>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</si>
  <si>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</si>
  <si>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</si>
  <si>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</si>
  <si>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</si>
  <si>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</si>
  <si>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</si>
  <si>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</si>
  <si>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</si>
  <si>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</si>
  <si>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</si>
  <si>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</si>
  <si>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</si>
  <si>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</si>
  <si>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</si>
  <si>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</si>
  <si>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</si>
  <si>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</si>
  <si>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</si>
  <si>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</si>
  <si>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</si>
  <si>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</si>
  <si>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</si>
  <si>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</si>
  <si>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</si>
  <si>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</si>
  <si>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</si>
  <si>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</si>
  <si>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</si>
  <si>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</si>
  <si>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</si>
  <si>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</si>
  <si>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</si>
  <si>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</si>
  <si>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</si>
  <si>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</si>
  <si>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</si>
  <si>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</si>
  <si>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</si>
  <si>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</si>
  <si>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</si>
  <si>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</si>
  <si>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</si>
  <si>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</si>
  <si>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</si>
  <si>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</si>
  <si>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</si>
  <si>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</si>
  <si>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</si>
  <si>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</si>
  <si>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</si>
  <si>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</si>
  <si>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</si>
  <si>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</si>
  <si>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</si>
  <si>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</si>
  <si>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</si>
  <si>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</si>
  <si>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</si>
  <si>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</si>
  <si>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</si>
  <si>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</si>
  <si>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</si>
  <si>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</si>
  <si>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</si>
  <si>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</si>
  <si>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</si>
  <si>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</si>
  <si>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</si>
  <si>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</si>
  <si>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</si>
  <si>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</si>
  <si>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</si>
  <si>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</si>
  <si>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</si>
  <si>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</si>
  <si>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</si>
  <si>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</si>
  <si>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</si>
  <si>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</si>
  <si>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</si>
  <si>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</si>
  <si>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</si>
  <si>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</si>
  <si>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</si>
  <si>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</si>
  <si>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</si>
  <si>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</si>
  <si>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</si>
  <si>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</si>
  <si>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</si>
  <si>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</si>
  <si>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</si>
  <si>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</si>
  <si>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</si>
  <si>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</si>
  <si>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</si>
  <si>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</si>
  <si>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</si>
  <si>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</si>
  <si>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</si>
  <si>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</si>
  <si>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</si>
  <si>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</si>
  <si>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</si>
  <si>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</si>
  <si>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</si>
  <si>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</si>
  <si>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</si>
  <si>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</si>
  <si>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</si>
  <si>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</si>
  <si>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</si>
  <si>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</si>
  <si>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</si>
  <si>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</si>
  <si>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</si>
  <si>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</si>
  <si>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</si>
  <si>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</si>
  <si>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</si>
  <si>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</si>
  <si>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</si>
  <si>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</si>
  <si>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</si>
  <si>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</si>
  <si>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</si>
  <si>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</si>
  <si>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</si>
  <si>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</si>
  <si>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</si>
  <si>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</si>
  <si>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</si>
  <si>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</si>
  <si>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</si>
  <si>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</si>
  <si>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</si>
  <si>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</si>
  <si>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</si>
  <si>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</si>
  <si>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</si>
  <si>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</si>
  <si>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</si>
  <si>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</si>
  <si>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</si>
  <si>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</si>
  <si>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</si>
  <si>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</si>
  <si>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</si>
  <si>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</si>
  <si>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</si>
  <si>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</si>
  <si>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</si>
  <si>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</si>
  <si>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</si>
  <si>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</si>
  <si>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</si>
  <si>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</si>
  <si>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</si>
  <si>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</si>
  <si>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</si>
  <si>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</si>
  <si>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</si>
  <si>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</si>
  <si>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</si>
  <si>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</si>
  <si>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</si>
  <si>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</si>
  <si>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</si>
  <si>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</si>
  <si>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</si>
  <si>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</si>
  <si>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</si>
  <si>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</si>
  <si>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</si>
  <si>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</si>
  <si>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</si>
  <si>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</si>
  <si>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</si>
  <si>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</si>
  <si>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</si>
  <si>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</si>
  <si>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</si>
  <si>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</si>
  <si>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</si>
  <si>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</si>
  <si>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</si>
  <si>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</si>
  <si>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</si>
  <si>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</si>
  <si>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</si>
  <si>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</si>
  <si>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</si>
  <si>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</si>
  <si>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</si>
  <si>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</si>
  <si>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</si>
  <si>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</si>
  <si>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</si>
  <si>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</si>
  <si>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</si>
  <si>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</si>
  <si>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</si>
  <si>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</si>
  <si>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</si>
  <si>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</si>
  <si>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</si>
  <si>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</si>
  <si>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</si>
  <si>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</si>
  <si>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</si>
  <si>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</si>
  <si>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</si>
  <si>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</si>
  <si>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</si>
  <si>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</si>
  <si>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</si>
  <si>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</si>
  <si>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</si>
  <si>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</si>
  <si>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</si>
  <si>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</si>
  <si>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</si>
  <si>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</si>
  <si>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</si>
  <si>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</si>
  <si>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</si>
  <si>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</si>
  <si>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</si>
  <si>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</si>
  <si>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</si>
  <si>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</si>
  <si>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</si>
  <si>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</si>
  <si>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</si>
  <si>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</si>
  <si>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</si>
  <si>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</si>
  <si>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</si>
  <si>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</si>
  <si>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</si>
  <si>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</si>
  <si>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</si>
  <si>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</si>
  <si>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</si>
  <si>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</si>
  <si>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</si>
  <si>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</si>
  <si>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</si>
  <si>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</si>
  <si>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</si>
  <si>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</si>
  <si>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</si>
  <si>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</si>
  <si>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</si>
  <si>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</si>
  <si>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</si>
  <si>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</si>
  <si>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</si>
  <si>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</si>
  <si>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</si>
  <si>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</si>
  <si>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</si>
  <si>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</si>
  <si>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</si>
  <si>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</si>
  <si>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</si>
  <si>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</si>
  <si>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</si>
  <si>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</si>
  <si>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</si>
  <si>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</si>
  <si>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</si>
  <si>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</si>
  <si>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</si>
  <si>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</si>
  <si>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</si>
  <si>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</si>
  <si>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</si>
  <si>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</si>
  <si>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</si>
  <si>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</si>
  <si>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</si>
  <si>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</si>
  <si>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</si>
  <si>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</si>
  <si>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</si>
  <si>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</si>
  <si>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</si>
  <si>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</si>
  <si>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</si>
  <si>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</si>
  <si>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</si>
  <si>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</si>
  <si>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</si>
  <si>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</si>
  <si>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</si>
  <si>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</si>
  <si>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</si>
  <si>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</si>
  <si>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</si>
  <si>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</si>
  <si>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</si>
  <si>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</si>
  <si>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</si>
  <si>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</si>
  <si>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</si>
  <si>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</si>
  <si>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</si>
  <si>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</si>
  <si>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</si>
  <si>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</si>
  <si>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</si>
  <si>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</si>
  <si>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</si>
  <si>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</si>
  <si>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</si>
  <si>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</si>
  <si>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</si>
  <si>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</si>
  <si>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</si>
  <si>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</si>
  <si>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</si>
  <si>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</si>
  <si>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</si>
  <si>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</si>
  <si>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</si>
  <si>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</si>
  <si>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</si>
  <si>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</si>
  <si>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</si>
  <si>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</si>
  <si>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</si>
  <si>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</si>
  <si>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</si>
  <si>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</si>
  <si>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</si>
  <si>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</si>
  <si>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</si>
  <si>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</si>
  <si>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</si>
  <si>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</si>
  <si>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</si>
  <si>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</si>
  <si>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</si>
  <si>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</si>
  <si>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</si>
  <si>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</si>
  <si>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</si>
  <si>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</si>
  <si>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</si>
  <si>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</si>
  <si>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</si>
  <si>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</si>
  <si>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</si>
  <si>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</si>
  <si>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</si>
  <si>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</si>
  <si>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</si>
  <si>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</si>
  <si>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</si>
  <si>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</si>
  <si>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</si>
  <si>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</si>
  <si>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</si>
  <si>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</si>
  <si>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</si>
  <si>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</si>
  <si>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</si>
  <si>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</si>
  <si>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</si>
  <si>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</si>
  <si>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</si>
  <si>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</si>
  <si>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</si>
  <si>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</si>
  <si>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</si>
  <si>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</si>
  <si>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</si>
  <si>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</si>
  <si>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</si>
  <si>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</si>
  <si>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</si>
  <si>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</si>
  <si>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</si>
  <si>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</si>
  <si>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</si>
  <si>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</si>
  <si>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</si>
  <si>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</si>
  <si>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</si>
  <si>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</si>
  <si>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</si>
  <si>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</si>
  <si>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</si>
  <si>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</si>
  <si>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</si>
  <si>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</si>
  <si>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</si>
  <si>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</si>
  <si>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</si>
  <si>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</si>
  <si>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</si>
  <si>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</si>
  <si>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</si>
  <si>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</si>
  <si>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</si>
  <si>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</si>
  <si>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</si>
  <si>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</si>
  <si>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</si>
  <si>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</si>
  <si>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</si>
  <si>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</si>
  <si>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</si>
  <si>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</si>
  <si>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</si>
  <si>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</si>
  <si>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</si>
  <si>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</si>
  <si>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</si>
  <si>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</si>
  <si>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</si>
  <si>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</si>
  <si>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</si>
  <si>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</si>
  <si>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</si>
  <si>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</si>
  <si>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</si>
  <si>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</si>
  <si>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</si>
  <si>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</si>
  <si>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</si>
  <si>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</si>
  <si>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</si>
  <si>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</si>
  <si>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</si>
  <si>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</si>
  <si>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</si>
  <si>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</si>
  <si>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</si>
  <si>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</si>
  <si>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</si>
  <si>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</si>
  <si>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</si>
  <si>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</si>
  <si>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</si>
  <si>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</si>
  <si>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</si>
  <si>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</si>
  <si>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</si>
  <si>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</si>
  <si>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</si>
  <si>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</si>
  <si>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</si>
  <si>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</si>
  <si>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</si>
  <si>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</si>
  <si>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</si>
  <si>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</si>
  <si>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</si>
  <si>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</si>
  <si>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</si>
  <si>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</si>
  <si>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</si>
  <si>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</si>
  <si>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</si>
  <si>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</si>
  <si>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</si>
  <si>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</si>
  <si>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</si>
  <si>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</si>
  <si>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</si>
  <si>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</si>
  <si>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</si>
  <si>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</si>
  <si>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</si>
  <si>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</si>
  <si>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</si>
  <si>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</si>
  <si>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</si>
  <si>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</si>
  <si>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</si>
  <si>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</si>
  <si>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</si>
  <si>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</si>
  <si>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</si>
  <si>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</si>
  <si>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</si>
  <si>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</si>
  <si>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</si>
  <si>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</si>
  <si>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</si>
  <si>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</si>
  <si>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</si>
  <si>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</si>
  <si>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</si>
  <si>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</si>
  <si>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</si>
  <si>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</si>
  <si>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</si>
  <si>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</si>
  <si>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</si>
  <si>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</si>
  <si>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</si>
  <si>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</si>
  <si>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</si>
  <si>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</si>
  <si>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</si>
  <si>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</si>
  <si>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</si>
  <si>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</si>
  <si>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</si>
  <si>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</si>
  <si>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</si>
  <si>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</si>
  <si>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</si>
  <si>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</si>
  <si>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</si>
  <si>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</si>
  <si>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</si>
  <si>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</si>
  <si>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</si>
  <si>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</si>
  <si>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</si>
  <si>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</si>
  <si>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</si>
  <si>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</si>
  <si>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</si>
  <si>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</si>
  <si>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</si>
  <si>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</si>
  <si>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</si>
  <si>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</si>
  <si>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</si>
  <si>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</si>
  <si>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</si>
  <si>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</si>
  <si>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</si>
  <si>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</si>
  <si>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</si>
  <si>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</si>
  <si>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</si>
  <si>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</si>
  <si>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</si>
  <si>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</si>
  <si>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</si>
  <si>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</si>
  <si>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</si>
  <si>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</si>
  <si>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</si>
  <si>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</si>
  <si>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</si>
  <si>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</si>
  <si>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</si>
  <si>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</si>
  <si>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</si>
  <si>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</si>
  <si>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</si>
  <si>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</si>
  <si>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</si>
  <si>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</si>
  <si>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</si>
  <si>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</si>
  <si>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</si>
  <si>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</si>
  <si>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</si>
  <si>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</si>
  <si>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</si>
  <si>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</si>
  <si>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</si>
  <si>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</si>
  <si>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</si>
  <si>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</si>
  <si>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</si>
  <si>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</si>
  <si>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</si>
  <si>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</si>
  <si>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</si>
  <si>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</si>
  <si>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</si>
  <si>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</si>
  <si>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</si>
  <si>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</si>
  <si>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</si>
  <si>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</si>
  <si>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</si>
  <si>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</si>
  <si>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</si>
  <si>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</si>
  <si>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</si>
  <si>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</si>
  <si>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</si>
  <si>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</si>
  <si>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</si>
  <si>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</si>
  <si>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</si>
  <si>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</si>
  <si>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</si>
  <si>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</si>
  <si>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</si>
  <si>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</si>
  <si>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</si>
  <si>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</si>
  <si>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</si>
  <si>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</si>
  <si>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</si>
  <si>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</si>
  <si>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</si>
  <si>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</si>
  <si>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</si>
  <si>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</si>
  <si>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</si>
  <si>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</si>
  <si>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</si>
  <si>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</si>
  <si>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</si>
  <si>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</si>
  <si>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</si>
  <si>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</si>
  <si>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</si>
  <si>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</si>
  <si>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</si>
  <si>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</si>
  <si>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</si>
  <si>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</si>
  <si>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</si>
  <si>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</si>
  <si>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</si>
  <si>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</si>
  <si>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</si>
  <si>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</si>
  <si>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</si>
  <si>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</si>
  <si>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</si>
  <si>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</si>
  <si>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</si>
  <si>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</si>
  <si>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</si>
  <si>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</si>
  <si>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</si>
  <si>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</si>
  <si>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</si>
  <si>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</si>
  <si>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</si>
  <si>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</si>
  <si>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</si>
  <si>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</si>
  <si>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</si>
  <si>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</si>
  <si>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</si>
  <si>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</si>
  <si>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</si>
  <si>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</si>
  <si>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</si>
  <si>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</si>
  <si>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</si>
  <si>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</si>
  <si>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</si>
  <si>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</si>
  <si>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</si>
  <si>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</si>
  <si>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</si>
  <si>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</si>
  <si>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</si>
  <si>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</si>
  <si>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</si>
  <si>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</si>
  <si>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</si>
  <si>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</si>
  <si>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</si>
  <si>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</si>
  <si>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</si>
  <si>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</si>
  <si>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</si>
  <si>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</si>
  <si>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</si>
  <si>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</si>
  <si>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</si>
  <si>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</si>
  <si>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</si>
  <si>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</si>
  <si>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</si>
  <si>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</si>
  <si>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</si>
  <si>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</si>
  <si>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</si>
  <si>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</si>
  <si>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</si>
  <si>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</si>
  <si>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</si>
  <si>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</si>
  <si>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</si>
  <si>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</si>
  <si>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</si>
  <si>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</si>
  <si>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</si>
  <si>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</si>
  <si>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</si>
  <si>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</si>
  <si>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</si>
  <si>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</si>
  <si>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</si>
  <si>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</si>
  <si>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</si>
  <si>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</si>
  <si>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</si>
  <si>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</si>
  <si>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</si>
  <si>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</si>
  <si>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</si>
  <si>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</si>
  <si>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</si>
  <si>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</si>
  <si>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</si>
  <si>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</si>
  <si>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</si>
  <si>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</si>
  <si>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</si>
  <si>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</si>
  <si>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</si>
  <si>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</si>
  <si>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</si>
  <si>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</si>
  <si>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</si>
  <si>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</si>
  <si>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</si>
  <si>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</si>
  <si>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</si>
  <si>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</si>
  <si>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</si>
  <si>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</si>
  <si>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</si>
  <si>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</si>
  <si>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</si>
  <si>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</si>
  <si>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</si>
  <si>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</si>
  <si>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</si>
  <si>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</si>
  <si>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</si>
  <si>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</si>
  <si>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</si>
  <si>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</si>
  <si>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</si>
  <si>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</si>
  <si>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</si>
  <si>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</si>
  <si>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</si>
  <si>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</si>
  <si>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</si>
  <si>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</si>
  <si>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</si>
  <si>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</si>
  <si>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</si>
  <si>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</si>
  <si>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</si>
  <si>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</si>
  <si>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</si>
  <si>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</si>
  <si>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</si>
  <si>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</si>
  <si>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</si>
  <si>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</si>
  <si>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</si>
  <si>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</si>
  <si>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</si>
  <si>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</si>
  <si>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</si>
  <si>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</si>
  <si>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</si>
  <si>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</si>
  <si>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</si>
  <si>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</si>
  <si>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</si>
  <si>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</si>
  <si>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</si>
  <si>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</si>
  <si>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</si>
  <si>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</si>
  <si>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</si>
  <si>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</si>
  <si>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</si>
  <si>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</si>
  <si>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</si>
  <si>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</si>
  <si>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</si>
  <si>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</si>
  <si>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</si>
  <si>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</si>
  <si>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</si>
  <si>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</si>
  <si>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</si>
  <si>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</si>
  <si>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</si>
  <si>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</si>
  <si>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</si>
  <si>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</si>
  <si>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</si>
  <si>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</si>
  <si>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</si>
  <si>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</si>
  <si>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</si>
  <si>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</si>
  <si>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</si>
  <si>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</si>
  <si>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</si>
  <si>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</si>
  <si>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</si>
  <si>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</si>
  <si>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</si>
  <si>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</si>
  <si>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</si>
  <si>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</si>
  <si>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</si>
  <si>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</si>
  <si>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</si>
  <si>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</si>
  <si>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</si>
  <si>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</si>
  <si>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</si>
  <si>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</si>
  <si>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</si>
  <si>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</si>
  <si>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</si>
  <si>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</si>
  <si>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</si>
  <si>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</si>
  <si>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</si>
  <si>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</si>
  <si>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</si>
  <si>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</si>
  <si>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</si>
  <si>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</si>
  <si>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</si>
  <si>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</si>
  <si>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</si>
  <si>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</si>
  <si>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</si>
  <si>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</si>
  <si>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</si>
  <si>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</si>
  <si>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</si>
  <si>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</si>
  <si>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</si>
  <si>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</si>
  <si>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</si>
  <si>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</si>
  <si>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</si>
  <si>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</si>
  <si>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</si>
  <si>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</si>
  <si>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</si>
  <si>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</si>
  <si>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</si>
  <si>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</si>
  <si>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</si>
  <si>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</si>
  <si>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</si>
  <si>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</si>
  <si>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</si>
  <si>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</si>
  <si>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</si>
  <si>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</si>
  <si>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</si>
  <si>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</si>
  <si>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</si>
  <si>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</si>
  <si>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</si>
  <si>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</si>
  <si>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</si>
  <si>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</si>
  <si>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</si>
  <si>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</si>
  <si>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</si>
  <si>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</si>
  <si>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</si>
  <si>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</si>
  <si>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</si>
  <si>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</si>
  <si>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</si>
  <si>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</si>
  <si>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</si>
  <si>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</si>
  <si>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</si>
  <si>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</si>
  <si>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</si>
  <si>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</si>
  <si>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</si>
  <si>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</si>
  <si>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</si>
  <si>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</si>
  <si>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</si>
  <si>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</si>
  <si>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</si>
  <si>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</si>
  <si>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</si>
  <si>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</si>
  <si>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</si>
  <si>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</si>
  <si>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</si>
  <si>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</si>
  <si>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</si>
  <si>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</si>
  <si>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</si>
  <si>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</si>
  <si>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</si>
  <si>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</si>
  <si>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</si>
  <si>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</si>
  <si>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</si>
  <si>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</si>
  <si>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</si>
  <si>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</si>
  <si>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</si>
  <si>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</si>
  <si>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</si>
  <si>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</si>
  <si>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</si>
  <si>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</si>
  <si>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</si>
  <si>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</si>
  <si>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</si>
  <si>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</si>
  <si>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</si>
  <si>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</si>
  <si>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</si>
  <si>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</si>
  <si>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</si>
  <si>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</si>
  <si>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</si>
  <si>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</si>
  <si>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</si>
  <si>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</si>
  <si>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</si>
  <si>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</si>
  <si>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</si>
  <si>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</si>
  <si>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</si>
  <si>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</si>
  <si>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</si>
  <si>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</si>
  <si>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</si>
  <si>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</si>
  <si>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</si>
  <si>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</si>
  <si>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</si>
  <si>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</si>
  <si>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</si>
  <si>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</si>
  <si>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</si>
  <si>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</si>
  <si>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</si>
  <si>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</si>
  <si>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</si>
  <si>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</si>
  <si>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</si>
  <si>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</si>
  <si>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</si>
  <si>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</si>
  <si>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</si>
  <si>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</si>
  <si>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</si>
  <si>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</si>
  <si>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</si>
  <si>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</si>
  <si>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</si>
  <si>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</si>
  <si>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</si>
  <si>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</si>
  <si>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</si>
  <si>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</si>
  <si>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</si>
  <si>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</si>
  <si>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</si>
  <si>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</si>
  <si>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</si>
  <si>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</si>
  <si>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</si>
  <si>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</si>
  <si>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</si>
  <si>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</si>
  <si>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</si>
  <si>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</si>
  <si>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</si>
  <si>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</si>
  <si>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</si>
  <si>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</si>
  <si>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</si>
  <si>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</si>
  <si>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</si>
  <si>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</si>
  <si>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</si>
  <si>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</si>
  <si>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</si>
  <si>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</si>
  <si>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</si>
  <si>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</si>
  <si>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</si>
  <si>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</si>
  <si>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</si>
  <si>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</si>
  <si>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</si>
  <si>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</si>
  <si>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</si>
  <si>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</si>
  <si>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</si>
  <si>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</si>
  <si>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</si>
  <si>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</si>
  <si>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</si>
  <si>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</si>
  <si>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</si>
  <si>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</si>
  <si>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</si>
  <si>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</si>
  <si>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</si>
  <si>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</si>
  <si>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</si>
  <si>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</si>
  <si>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</si>
  <si>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</si>
  <si>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</si>
  <si>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</si>
  <si>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</si>
  <si>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</si>
  <si>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</si>
  <si>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</si>
  <si>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</si>
  <si>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</si>
  <si>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</si>
  <si>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</si>
  <si>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</si>
  <si>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</si>
  <si>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</si>
  <si>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</si>
  <si>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</si>
  <si>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</si>
  <si>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</si>
  <si>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</si>
  <si>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</si>
  <si>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</si>
  <si>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</si>
  <si>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</si>
  <si>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</si>
  <si>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</si>
  <si>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</si>
  <si>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</si>
  <si>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</si>
  <si>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</si>
  <si>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</si>
  <si>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</si>
  <si>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</si>
  <si>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</si>
  <si>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</si>
  <si>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</si>
  <si>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</si>
  <si>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</si>
  <si>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</si>
  <si>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</si>
  <si>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</si>
  <si>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</si>
  <si>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</si>
  <si>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</si>
  <si>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</si>
  <si>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</si>
  <si>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</si>
  <si>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</si>
  <si>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</si>
  <si>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</si>
  <si>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</si>
  <si>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</si>
  <si>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</si>
  <si>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</si>
  <si>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</si>
  <si>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</si>
  <si>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</si>
  <si>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</si>
  <si>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</si>
  <si>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</si>
  <si>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</si>
  <si>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</si>
  <si>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</si>
  <si>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</si>
  <si>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</si>
  <si>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</si>
  <si>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</si>
  <si>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</si>
  <si>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</si>
  <si>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</si>
  <si>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</si>
  <si>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</si>
  <si>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</si>
  <si>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</si>
  <si>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</si>
  <si>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</si>
  <si>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</si>
  <si>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</si>
  <si>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</si>
  <si>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</si>
  <si>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</si>
  <si>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</si>
  <si>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</si>
  <si>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</si>
  <si>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</si>
  <si>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</si>
  <si>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</si>
  <si>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</si>
  <si>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</si>
  <si>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</si>
  <si>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</si>
  <si>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</si>
  <si>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</si>
  <si>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</si>
  <si>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</si>
  <si>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</si>
  <si>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</si>
  <si>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</si>
  <si>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</si>
  <si>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</si>
  <si>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</si>
  <si>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</si>
  <si>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</si>
  <si>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</si>
  <si>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</si>
  <si>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</si>
  <si>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</si>
  <si>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</si>
  <si>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</si>
  <si>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</si>
  <si>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</si>
  <si>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</si>
  <si>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</si>
  <si>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</si>
  <si>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</si>
  <si>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</si>
  <si>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</si>
  <si>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</si>
  <si>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</si>
  <si>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</si>
  <si>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</si>
  <si>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</si>
  <si>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</si>
  <si>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</si>
  <si>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</si>
  <si>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</si>
  <si>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</si>
  <si>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</si>
  <si>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</si>
  <si>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</si>
  <si>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</si>
  <si>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</si>
  <si>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</si>
  <si>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</si>
  <si>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</si>
  <si>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</si>
  <si>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</si>
  <si>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</si>
  <si>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</si>
  <si>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</si>
  <si>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</si>
  <si>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</si>
  <si>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</si>
  <si>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</si>
  <si>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</si>
  <si>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</si>
  <si>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</si>
  <si>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</si>
  <si>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</si>
  <si>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</si>
  <si>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</si>
  <si>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</si>
  <si>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</si>
  <si>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</si>
  <si>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</si>
  <si>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</si>
  <si>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</si>
  <si>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</si>
  <si>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</si>
  <si>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</si>
  <si>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</si>
  <si>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</si>
  <si>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</si>
  <si>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</si>
  <si>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</si>
  <si>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</si>
  <si>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</si>
  <si>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</si>
  <si>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</si>
  <si>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</si>
  <si>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</si>
  <si>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</si>
  <si>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</si>
  <si>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</si>
  <si>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</si>
  <si>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</si>
  <si>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</si>
  <si>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</si>
  <si>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</si>
  <si>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</si>
  <si>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</si>
  <si>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</si>
  <si>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</si>
  <si>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</si>
  <si>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</si>
  <si>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</si>
  <si>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</si>
  <si>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</si>
  <si>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</si>
  <si>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</si>
  <si>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</si>
  <si>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</si>
  <si>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</si>
  <si>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</si>
  <si>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</si>
  <si>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</si>
  <si>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</si>
  <si>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</si>
  <si>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</si>
  <si>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</si>
  <si>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</si>
  <si>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</si>
  <si>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</si>
  <si>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</si>
  <si>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</si>
  <si>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</si>
  <si>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</si>
  <si>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</si>
  <si>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</si>
  <si>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</si>
  <si>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</si>
  <si>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</si>
  <si>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</si>
  <si>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</si>
  <si>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</si>
  <si>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</si>
  <si>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</si>
  <si>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</si>
  <si>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</si>
  <si>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</si>
  <si>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</si>
  <si>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</si>
  <si>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</si>
  <si>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</si>
  <si>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</si>
  <si>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</si>
  <si>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</si>
  <si>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</si>
  <si>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</si>
  <si>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</si>
  <si>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</si>
  <si>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</si>
  <si>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</si>
  <si>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</si>
  <si>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</si>
  <si>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</si>
  <si>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</si>
  <si>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</si>
  <si>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</si>
  <si>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</si>
  <si>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</si>
  <si>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</si>
  <si>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</si>
  <si>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</si>
  <si>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</si>
  <si>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</si>
  <si>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</si>
  <si>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</si>
  <si>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</si>
  <si>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</si>
  <si>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</si>
  <si>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</si>
  <si>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</si>
  <si>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</si>
  <si>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</si>
  <si>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</si>
  <si>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</si>
  <si>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</si>
  <si>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</si>
  <si>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</si>
  <si>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</si>
  <si>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</si>
  <si>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</si>
  <si>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</si>
  <si>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</si>
  <si>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</si>
  <si>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</si>
  <si>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</si>
  <si>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</si>
  <si>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</si>
  <si>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</si>
  <si>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</si>
  <si>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</si>
  <si>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</si>
  <si>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</si>
  <si>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</si>
  <si>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</si>
  <si>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</si>
  <si>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</si>
  <si>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</si>
  <si>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</si>
  <si>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</si>
  <si>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</si>
  <si>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</si>
  <si>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</si>
  <si>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</si>
  <si>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</si>
  <si>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</si>
  <si>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</si>
  <si>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</si>
  <si>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</si>
  <si>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</si>
  <si>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</si>
  <si>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</si>
  <si>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</si>
  <si>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</si>
  <si>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</si>
  <si>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</si>
  <si>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</si>
  <si>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</si>
  <si>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</si>
  <si>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</si>
  <si>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</si>
  <si>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</si>
  <si>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</si>
  <si>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</si>
  <si>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</si>
  <si>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</si>
  <si>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</si>
  <si>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</si>
  <si>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</si>
  <si>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</si>
  <si>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</si>
  <si>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</si>
  <si>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</si>
  <si>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</si>
  <si>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</si>
  <si>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</si>
  <si>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</si>
  <si>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</si>
  <si>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</si>
  <si>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</si>
  <si>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</si>
  <si>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</si>
  <si>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</si>
  <si>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</si>
  <si>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</si>
  <si>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</si>
  <si>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</si>
  <si>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</si>
  <si>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</si>
  <si>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</si>
  <si>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</si>
  <si>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</si>
  <si>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</si>
  <si>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</si>
  <si>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</si>
  <si>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</si>
  <si>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</si>
  <si>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</si>
  <si>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</si>
  <si>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</si>
  <si>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</si>
  <si>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</si>
  <si>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</si>
  <si>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</si>
  <si>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</si>
  <si>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</si>
  <si>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</si>
  <si>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</si>
  <si>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</si>
  <si>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</si>
  <si>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</si>
  <si>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</si>
  <si>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</si>
  <si>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</si>
  <si>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</si>
  <si>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</si>
  <si>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</si>
  <si>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</si>
  <si>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</si>
  <si>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</si>
  <si>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</si>
  <si>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</si>
  <si>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</si>
  <si>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</si>
  <si>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</si>
  <si>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</si>
  <si>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</si>
  <si>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</si>
  <si>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</si>
  <si>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</si>
  <si>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</si>
  <si>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</si>
  <si>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</si>
  <si>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</si>
  <si>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</si>
  <si>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</si>
  <si>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</si>
  <si>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</si>
  <si>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</si>
  <si>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</si>
  <si>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</si>
  <si>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</si>
  <si>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</si>
  <si>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</si>
  <si>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</si>
  <si>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</si>
  <si>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</si>
  <si>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</si>
  <si>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</si>
  <si>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</si>
  <si>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</si>
  <si>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</si>
  <si>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</si>
  <si>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</si>
  <si>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</si>
  <si>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</si>
  <si>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</si>
  <si>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</si>
  <si>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</si>
  <si>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</si>
  <si>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</si>
  <si>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</si>
  <si>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</si>
  <si>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</si>
  <si>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</si>
  <si>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</si>
  <si>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</si>
  <si>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</si>
  <si>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</si>
  <si>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</si>
  <si>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</si>
  <si>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</si>
  <si>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</si>
  <si>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</si>
  <si>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</si>
  <si>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</si>
  <si>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</si>
  <si>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</si>
  <si>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</si>
  <si>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</si>
  <si>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</si>
  <si>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</si>
  <si>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</si>
  <si>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</si>
  <si>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</si>
  <si>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</si>
  <si>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</si>
  <si>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</si>
  <si>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</si>
  <si>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</si>
  <si>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</si>
  <si>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</si>
  <si>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</si>
  <si>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</si>
  <si>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</si>
  <si>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</si>
  <si>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</si>
  <si>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</si>
  <si>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</si>
  <si>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</si>
  <si>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</si>
  <si>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</si>
  <si>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</si>
  <si>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</si>
  <si>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</si>
  <si>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</si>
  <si>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</si>
  <si>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</si>
  <si>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</si>
  <si>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</si>
  <si>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</si>
  <si>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</si>
  <si>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</si>
  <si>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</si>
  <si>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</si>
  <si>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</si>
  <si>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</si>
  <si>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</si>
  <si>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</si>
  <si>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</si>
  <si>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</si>
  <si>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</si>
  <si>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</si>
  <si>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</si>
  <si>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</si>
  <si>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</si>
  <si>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</si>
  <si>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</si>
  <si>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</si>
  <si>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</si>
  <si>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</si>
  <si>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</si>
  <si>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</si>
  <si>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</si>
  <si>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</si>
  <si>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</si>
  <si>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</si>
  <si>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</si>
  <si>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</si>
  <si>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</si>
  <si>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</si>
  <si>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</si>
  <si>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</si>
  <si>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</si>
  <si>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</si>
  <si>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</si>
  <si>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</si>
  <si>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</si>
  <si>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</si>
  <si>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</si>
  <si>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</si>
  <si>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</si>
  <si>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</si>
  <si>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</si>
  <si>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</si>
  <si>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</si>
  <si>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</si>
  <si>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</si>
  <si>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</si>
  <si>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</si>
  <si>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</si>
  <si>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</si>
  <si>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</si>
  <si>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</si>
  <si>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</si>
  <si>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</si>
  <si>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</si>
  <si>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</si>
  <si>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</si>
  <si>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</si>
  <si>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</si>
  <si>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</si>
  <si>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</si>
  <si>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</si>
  <si>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</si>
  <si>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</si>
  <si>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</si>
  <si>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</si>
  <si>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</si>
  <si>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</si>
  <si>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</si>
  <si>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</si>
  <si>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</si>
  <si>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</si>
  <si>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</si>
  <si>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</si>
  <si>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</si>
  <si>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</si>
  <si>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</si>
  <si>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</si>
  <si>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</si>
  <si>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</si>
  <si>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</si>
  <si>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</si>
  <si>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</si>
  <si>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</si>
  <si>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</si>
  <si>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</si>
  <si>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</si>
  <si>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</si>
  <si>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</si>
  <si>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</si>
  <si>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</si>
  <si>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</si>
  <si>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</si>
  <si>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</si>
  <si>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</si>
  <si>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</si>
  <si>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</si>
  <si>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</si>
  <si>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</si>
  <si>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</si>
  <si>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</si>
  <si>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</si>
  <si>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</si>
  <si>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</si>
  <si>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</si>
  <si>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</si>
  <si>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</si>
  <si>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</si>
  <si>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</si>
  <si>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</si>
  <si>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</si>
  <si>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</si>
  <si>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</si>
  <si>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</si>
  <si>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</si>
  <si>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</si>
  <si>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</si>
  <si>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</si>
  <si>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</si>
  <si>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</si>
  <si>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</si>
  <si>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</si>
  <si>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</si>
  <si>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</si>
  <si>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</si>
  <si>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</si>
  <si>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</si>
  <si>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</si>
  <si>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</si>
  <si>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</si>
  <si>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</si>
  <si>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</si>
  <si>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</si>
  <si>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</si>
  <si>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</si>
  <si>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</si>
  <si>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</si>
  <si>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</si>
  <si>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</si>
  <si>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</si>
  <si>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</si>
  <si>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</si>
  <si>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</si>
  <si>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</si>
  <si>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</si>
  <si>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</si>
  <si>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</si>
  <si>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</si>
  <si>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</si>
  <si>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</si>
  <si>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</si>
  <si>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</si>
  <si>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</si>
  <si>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</si>
  <si>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</si>
  <si>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</si>
  <si>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</si>
  <si>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</si>
  <si>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</si>
  <si>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</si>
  <si>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</si>
  <si>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</si>
  <si>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</si>
  <si>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</si>
  <si>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</si>
  <si>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</si>
  <si>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</si>
  <si>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</si>
  <si>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</si>
  <si>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</si>
  <si>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</si>
  <si>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</si>
  <si>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</si>
  <si>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</si>
  <si>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</si>
  <si>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</si>
  <si>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</si>
  <si>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</si>
  <si>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</si>
  <si>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</si>
  <si>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</si>
  <si>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</si>
  <si>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</si>
  <si>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</si>
  <si>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</si>
  <si>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</si>
  <si>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</si>
  <si>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</si>
  <si>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</si>
  <si>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</si>
  <si>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</si>
  <si>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</si>
  <si>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</si>
  <si>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</si>
  <si>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</si>
  <si>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</si>
  <si>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</si>
  <si>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</si>
  <si>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</si>
  <si>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</si>
  <si>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</si>
  <si>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</si>
  <si>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</si>
  <si>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</si>
  <si>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</si>
  <si>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</si>
  <si>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</si>
  <si>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</si>
  <si>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</si>
  <si>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</si>
  <si>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</si>
  <si>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</si>
  <si>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</si>
  <si>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</si>
  <si>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</si>
  <si>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</si>
  <si>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</si>
  <si>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</si>
  <si>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</si>
  <si>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</si>
  <si>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</si>
  <si>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</si>
  <si>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</si>
  <si>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</si>
  <si>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</si>
  <si>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</si>
  <si>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</si>
  <si>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</si>
  <si>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</si>
  <si>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</si>
  <si>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</si>
  <si>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</si>
  <si>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</si>
  <si>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</si>
  <si>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</si>
  <si>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</si>
  <si>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</si>
  <si>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</si>
  <si>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</si>
  <si>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</si>
  <si>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</si>
  <si>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</si>
  <si>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</si>
  <si>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</si>
  <si>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</si>
  <si>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</si>
  <si>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</si>
  <si>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</si>
  <si>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</si>
  <si>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</si>
  <si>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</si>
  <si>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</si>
  <si>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</si>
  <si>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</si>
  <si>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</si>
  <si>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</si>
  <si>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</si>
  <si>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</si>
  <si>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</si>
  <si>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</si>
  <si>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</si>
  <si>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</si>
  <si>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</si>
  <si>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</si>
  <si>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</si>
  <si>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</si>
  <si>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</si>
  <si>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</si>
  <si>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</si>
  <si>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</si>
  <si>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</si>
  <si>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</si>
  <si>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</si>
  <si>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</si>
  <si>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</si>
  <si>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</si>
  <si>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</si>
  <si>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</si>
  <si>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</si>
  <si>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</si>
  <si>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</si>
  <si>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</si>
  <si>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</si>
  <si>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</si>
  <si>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</si>
  <si>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</si>
  <si>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</si>
  <si>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</si>
  <si>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</si>
  <si>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</si>
  <si>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</si>
  <si>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</si>
  <si>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</si>
  <si>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</si>
  <si>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</si>
  <si>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</si>
  <si>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</si>
  <si>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</si>
  <si>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</si>
  <si>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</si>
  <si>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</si>
  <si>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</si>
  <si>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</si>
  <si>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</si>
  <si>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</si>
  <si>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</si>
  <si>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</si>
  <si>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</si>
  <si>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</si>
  <si>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</si>
  <si>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</si>
  <si>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</si>
  <si>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</si>
  <si>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</si>
  <si>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</si>
  <si>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</si>
  <si>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</si>
  <si>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</si>
  <si>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</si>
  <si>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</si>
  <si>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</si>
  <si>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</si>
  <si>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</si>
  <si>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</si>
  <si>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</si>
  <si>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</si>
  <si>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</si>
  <si>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</si>
  <si>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</si>
  <si>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</si>
  <si>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</si>
  <si>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</si>
  <si>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</si>
  <si>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</si>
  <si>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</si>
  <si>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</si>
  <si>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</si>
  <si>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</si>
  <si>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</si>
  <si>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</si>
  <si>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</si>
  <si>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</si>
  <si>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</si>
  <si>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</si>
  <si>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</si>
  <si>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</si>
  <si>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</si>
  <si>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</si>
  <si>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</si>
  <si>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</si>
  <si>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</si>
  <si>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</si>
  <si>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</si>
  <si>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</si>
  <si>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</si>
  <si>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</si>
  <si>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</si>
  <si>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</si>
  <si>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</si>
  <si>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</si>
  <si>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</si>
  <si>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</si>
  <si>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</si>
  <si>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</si>
  <si>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</si>
  <si>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</si>
  <si>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</si>
  <si>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</si>
  <si>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</si>
  <si>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</si>
  <si>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</si>
  <si>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</si>
  <si>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</si>
  <si>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</si>
  <si>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</si>
  <si>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</si>
  <si>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</si>
  <si>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</si>
  <si>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</si>
  <si>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</si>
  <si>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</si>
  <si>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</si>
  <si>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</si>
  <si>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</si>
  <si>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</si>
  <si>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</si>
  <si>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</si>
  <si>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</si>
  <si>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</si>
  <si>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</si>
  <si>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</si>
  <si>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</si>
  <si>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</si>
  <si>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</si>
  <si>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</si>
  <si>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</si>
  <si>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</si>
  <si>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</si>
  <si>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</si>
  <si>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</si>
  <si>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</si>
  <si>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</si>
  <si>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</si>
  <si>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</si>
  <si>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</si>
  <si>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</si>
  <si>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</si>
  <si>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</si>
  <si>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</si>
  <si>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</si>
  <si>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</si>
  <si>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</si>
  <si>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</si>
  <si>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</si>
  <si>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</si>
  <si>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</si>
  <si>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</si>
  <si>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</si>
  <si>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</si>
  <si>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</si>
  <si>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</si>
  <si>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</si>
  <si>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</si>
  <si>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</si>
  <si>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</si>
  <si>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</si>
  <si>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</si>
  <si>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</si>
  <si>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</si>
  <si>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</si>
  <si>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</si>
  <si>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</si>
  <si>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</si>
  <si>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</si>
  <si>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</si>
  <si>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</si>
  <si>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</si>
  <si>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</si>
  <si>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</si>
  <si>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</si>
  <si>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</si>
  <si>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</si>
  <si>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</si>
  <si>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</si>
  <si>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</si>
  <si>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</si>
  <si>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</si>
  <si>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</si>
  <si>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</si>
  <si>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</si>
  <si>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</si>
  <si>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</si>
  <si>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</si>
  <si>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</si>
  <si>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</si>
  <si>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</si>
  <si>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</si>
  <si>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</si>
  <si>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</si>
  <si>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</si>
  <si>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</si>
  <si>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</si>
  <si>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</si>
  <si>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</si>
  <si>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</si>
  <si>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</si>
  <si>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</si>
  <si>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</si>
  <si>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</si>
  <si>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</si>
  <si>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</si>
  <si>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</si>
  <si>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</si>
  <si>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</si>
  <si>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</si>
  <si>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</si>
  <si>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</si>
  <si>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</si>
  <si>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</si>
  <si>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</si>
  <si>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</si>
  <si>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</si>
  <si>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</si>
  <si>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</si>
  <si>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</si>
  <si>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</si>
  <si>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</si>
  <si>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</si>
  <si>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</si>
  <si>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</si>
  <si>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</si>
  <si>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</si>
  <si>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</si>
  <si>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</si>
  <si>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</si>
  <si>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</si>
  <si>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</si>
  <si>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</si>
  <si>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</si>
  <si>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</si>
  <si>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</si>
  <si>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</si>
  <si>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</si>
  <si>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</si>
  <si>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</si>
  <si>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</si>
  <si>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</si>
  <si>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</si>
  <si>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</si>
  <si>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</si>
  <si>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</si>
  <si>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</si>
  <si>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</si>
  <si>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</si>
  <si>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</si>
  <si>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</si>
  <si>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</si>
  <si>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</si>
  <si>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</si>
  <si>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</si>
  <si>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</si>
  <si>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</si>
  <si>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</si>
  <si>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</si>
  <si>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</si>
  <si>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</si>
  <si>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</si>
  <si>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</si>
  <si>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</si>
  <si>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</si>
  <si>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</si>
  <si>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</si>
  <si>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</si>
  <si>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</si>
  <si>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</si>
  <si>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</si>
  <si>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</si>
  <si>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</si>
  <si>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</si>
  <si>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</si>
  <si>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</si>
  <si>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</si>
  <si>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</si>
  <si>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</si>
  <si>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</si>
  <si>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</si>
  <si>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</si>
  <si>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</si>
  <si>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</si>
  <si>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</si>
  <si>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</si>
  <si>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</si>
  <si>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</si>
  <si>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</si>
  <si>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</si>
  <si>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</si>
  <si>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</si>
  <si>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</si>
  <si>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</si>
  <si>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</si>
  <si>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</si>
  <si>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</si>
  <si>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</si>
  <si>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</si>
  <si>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</si>
  <si>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</si>
  <si>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</si>
  <si>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</si>
  <si>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</si>
  <si>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</si>
  <si>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</si>
  <si>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</si>
  <si>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</si>
  <si>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</si>
  <si>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</si>
  <si>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</si>
  <si>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</si>
  <si>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</si>
  <si>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</si>
  <si>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</si>
  <si>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</si>
  <si>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</si>
  <si>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</si>
  <si>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</si>
  <si>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</si>
  <si>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</si>
  <si>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</si>
  <si>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</si>
  <si>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</si>
  <si>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</si>
  <si>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</si>
  <si>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</si>
  <si>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</si>
  <si>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</si>
  <si>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</si>
  <si>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</si>
  <si>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</si>
  <si>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</si>
  <si>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</si>
  <si>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</si>
  <si>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</si>
  <si>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</si>
  <si>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</si>
  <si>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</si>
  <si>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</si>
  <si>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</si>
  <si>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</si>
  <si>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</si>
  <si>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</si>
  <si>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</si>
  <si>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</si>
  <si>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</si>
  <si>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</si>
  <si>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</si>
  <si>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</si>
  <si>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</si>
  <si>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</si>
  <si>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</si>
  <si>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</si>
  <si>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</si>
  <si>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</si>
  <si>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</si>
  <si>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</si>
  <si>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</si>
  <si>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</si>
  <si>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</si>
  <si>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</si>
  <si>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</si>
  <si>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</si>
  <si>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</si>
  <si>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</si>
  <si>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</si>
  <si>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</si>
  <si>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</si>
  <si>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</si>
  <si>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</si>
  <si>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</si>
  <si>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</si>
  <si>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</si>
  <si>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</si>
  <si>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</si>
  <si>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</si>
  <si>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</si>
  <si>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</si>
  <si>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</si>
  <si>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</si>
  <si>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</si>
  <si>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</si>
  <si>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</si>
  <si>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</si>
  <si>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</si>
  <si>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</si>
  <si>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</si>
  <si>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</si>
  <si>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</si>
  <si>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</si>
  <si>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</si>
  <si>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</si>
  <si>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</si>
  <si>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</si>
  <si>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</si>
  <si>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</si>
  <si>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</si>
  <si>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</si>
  <si>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</si>
  <si>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</si>
  <si>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</si>
  <si>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</si>
  <si>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</si>
  <si>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</si>
  <si>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</si>
  <si>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</si>
  <si>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</si>
  <si>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</si>
  <si>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</si>
  <si>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</si>
  <si>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</si>
  <si>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</si>
  <si>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</si>
  <si>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</si>
  <si>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</si>
  <si>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</si>
  <si>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</si>
  <si>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</si>
  <si>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</si>
  <si>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</si>
  <si>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</si>
  <si>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</si>
  <si>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</si>
  <si>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</si>
  <si>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</si>
  <si>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</si>
  <si>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</si>
  <si>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</si>
  <si>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</si>
  <si>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</si>
  <si>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</si>
  <si>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</si>
  <si>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</si>
  <si>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</si>
  <si>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</si>
  <si>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</si>
  <si>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</si>
  <si>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</si>
  <si>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</si>
  <si>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</si>
  <si>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</si>
  <si>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</si>
  <si>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</si>
  <si>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</si>
  <si>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</si>
  <si>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</si>
  <si>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</si>
  <si>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</si>
  <si>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</si>
  <si>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</si>
  <si>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</si>
  <si>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</si>
  <si>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</si>
  <si>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</si>
  <si>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</si>
  <si>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</si>
  <si>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</si>
  <si>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</si>
  <si>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</si>
  <si>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</si>
  <si>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</si>
  <si>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</si>
  <si>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</si>
  <si>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</si>
  <si>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</si>
  <si>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</si>
  <si>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</si>
  <si>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</si>
  <si>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</si>
  <si>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</si>
  <si>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</si>
  <si>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</si>
  <si>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</si>
  <si>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</si>
  <si>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</si>
  <si>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</si>
  <si>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</si>
  <si>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</si>
  <si>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</si>
  <si>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</si>
  <si>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</si>
  <si>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</si>
  <si>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</si>
  <si>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</si>
  <si>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</si>
  <si>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</si>
  <si>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</si>
  <si>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</si>
  <si>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</si>
  <si>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</si>
  <si>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</si>
  <si>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</si>
  <si>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</si>
  <si>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</si>
  <si>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</si>
  <si>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</si>
  <si>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</si>
  <si>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</si>
  <si>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</si>
  <si>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</si>
  <si>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</si>
  <si>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</si>
  <si>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</si>
  <si>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</si>
  <si>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</si>
  <si>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</si>
  <si>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</si>
  <si>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</si>
  <si>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</si>
  <si>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</si>
  <si>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</si>
  <si>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</si>
  <si>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</si>
  <si>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</si>
  <si>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</si>
  <si>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</si>
  <si>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</si>
  <si>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</si>
  <si>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</si>
  <si>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</si>
  <si>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</si>
  <si>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</si>
  <si>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</si>
  <si>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</si>
  <si>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</si>
  <si>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</si>
  <si>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</si>
  <si>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</si>
  <si>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</si>
  <si>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</si>
  <si>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</si>
  <si>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</si>
  <si>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</si>
  <si>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</si>
  <si>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</si>
  <si>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</si>
  <si>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</si>
  <si>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</si>
  <si>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</si>
  <si>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</si>
  <si>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</si>
  <si>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</si>
  <si>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</si>
  <si>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</si>
  <si>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</si>
  <si>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</si>
  <si>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</si>
  <si>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</si>
  <si>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</si>
  <si>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</si>
  <si>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</si>
  <si>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</si>
  <si>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</si>
  <si>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</si>
  <si>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</si>
  <si>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</si>
  <si>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</si>
  <si>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</si>
  <si>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</si>
  <si>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</si>
  <si>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</si>
  <si>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</si>
  <si>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</si>
  <si>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</si>
  <si>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</si>
  <si>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</si>
  <si>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</si>
  <si>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</si>
  <si>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</si>
  <si>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</si>
  <si>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</si>
  <si>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</si>
  <si>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</si>
  <si>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</si>
  <si>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</si>
  <si>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</si>
  <si>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</si>
  <si>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</si>
  <si>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</si>
  <si>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</si>
  <si>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</si>
  <si>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</si>
  <si>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</si>
  <si>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</si>
  <si>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</si>
  <si>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</si>
  <si>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</si>
  <si>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</si>
  <si>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</si>
  <si>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</si>
  <si>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</si>
  <si>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</si>
  <si>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</si>
  <si>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</si>
  <si>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</si>
  <si>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</si>
  <si>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</si>
  <si>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</si>
  <si>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</si>
  <si>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</si>
  <si>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</si>
  <si>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</si>
  <si>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</si>
  <si>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</si>
  <si>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</si>
  <si>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</si>
  <si>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</si>
  <si>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</si>
  <si>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</si>
  <si>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</si>
  <si>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</si>
  <si>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</si>
  <si>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</si>
  <si>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</si>
  <si>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</si>
  <si>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</si>
  <si>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</si>
  <si>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</si>
  <si>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</si>
  <si>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</si>
  <si>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</si>
  <si>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</si>
  <si>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</si>
  <si>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</si>
  <si>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</si>
  <si>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</si>
  <si>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</si>
  <si>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</si>
  <si>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</si>
  <si>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</si>
  <si>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</si>
  <si>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</si>
  <si>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</si>
  <si>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</si>
  <si>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</si>
  <si>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</si>
  <si>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</si>
  <si>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</si>
  <si>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</si>
  <si>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</si>
  <si>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</si>
  <si>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</si>
  <si>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</si>
  <si>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</si>
  <si>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</si>
  <si>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</si>
  <si>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</si>
  <si>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</si>
  <si>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</si>
  <si>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</si>
  <si>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</si>
  <si>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</si>
  <si>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</si>
  <si>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</si>
  <si>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</si>
  <si>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</si>
  <si>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</si>
  <si>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</si>
  <si>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</si>
  <si>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</si>
  <si>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</si>
  <si>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</si>
  <si>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</si>
  <si>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</si>
  <si>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</si>
  <si>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</si>
  <si>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</si>
  <si>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</si>
  <si>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</si>
  <si>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</si>
  <si>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</si>
  <si>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</si>
  <si>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</si>
  <si>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</si>
  <si>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</si>
  <si>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</si>
  <si>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</si>
  <si>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</si>
  <si>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</si>
  <si>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</si>
  <si>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</si>
  <si>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</si>
  <si>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</si>
  <si>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</si>
  <si>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</si>
  <si>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</si>
  <si>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</si>
  <si>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</si>
  <si>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</si>
  <si>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</si>
  <si>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</si>
  <si>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</si>
  <si>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</si>
  <si>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</si>
  <si>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</si>
  <si>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</si>
  <si>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</si>
  <si>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</si>
  <si>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</si>
  <si>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</si>
  <si>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</si>
  <si>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</si>
  <si>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</si>
  <si>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</si>
  <si>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</si>
  <si>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</si>
  <si>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</si>
  <si>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</si>
  <si>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</si>
  <si>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</si>
  <si>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</si>
  <si>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</si>
  <si>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</si>
  <si>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</si>
  <si>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</si>
  <si>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</si>
  <si>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</si>
  <si>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</si>
  <si>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</si>
  <si>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</si>
  <si>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</si>
  <si>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</si>
  <si>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</si>
  <si>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</si>
  <si>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</si>
  <si>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</si>
  <si>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</si>
  <si>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</si>
  <si>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</si>
  <si>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</si>
  <si>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</si>
  <si>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</si>
  <si>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</si>
  <si>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</si>
  <si>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</si>
  <si>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</si>
  <si>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</si>
  <si>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</si>
  <si>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</si>
  <si>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</si>
  <si>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</si>
  <si>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</si>
  <si>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</si>
  <si>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</si>
  <si>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</si>
  <si>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</si>
  <si>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</si>
  <si>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</si>
  <si>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</si>
  <si>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</si>
  <si>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</si>
  <si>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</si>
  <si>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</si>
  <si>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</si>
  <si>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</si>
  <si>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</si>
  <si>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</si>
  <si>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</si>
  <si>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</si>
  <si>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</si>
  <si>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</si>
  <si>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</si>
  <si>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</si>
  <si>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</si>
  <si>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</si>
  <si>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</si>
  <si>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</si>
  <si>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</si>
  <si>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</si>
  <si>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</si>
  <si>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</si>
  <si>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</si>
  <si>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</si>
  <si>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</si>
  <si>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</si>
  <si>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</si>
  <si>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</si>
  <si>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</si>
  <si>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</si>
  <si>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</si>
  <si>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</si>
  <si>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</si>
  <si>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</si>
  <si>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</si>
  <si>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</si>
  <si>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</si>
  <si>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</si>
  <si>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</si>
  <si>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</si>
  <si>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</si>
  <si>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</si>
  <si>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</si>
  <si>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</si>
  <si>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</si>
  <si>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</si>
  <si>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</si>
  <si>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</si>
  <si>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</si>
  <si>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</si>
  <si>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</si>
  <si>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</si>
  <si>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</si>
  <si>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</si>
  <si>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</si>
  <si>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</si>
  <si>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</si>
  <si>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</si>
  <si>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</si>
  <si>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</si>
  <si>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</si>
  <si>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</si>
  <si>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</si>
  <si>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</si>
  <si>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</si>
  <si>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</si>
  <si>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</si>
  <si>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</si>
  <si>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</si>
  <si>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</si>
  <si>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</si>
  <si>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</si>
  <si>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</si>
  <si>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</si>
  <si>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</si>
  <si>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</si>
  <si>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</si>
  <si>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</si>
  <si>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</si>
  <si>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</si>
  <si>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</si>
  <si>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</si>
  <si>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</si>
  <si>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</si>
  <si>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</si>
  <si>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</si>
  <si>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</si>
  <si>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</si>
  <si>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</si>
  <si>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</si>
  <si>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</si>
  <si>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</si>
  <si>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</si>
  <si>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</si>
  <si>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</si>
  <si>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</si>
  <si>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</si>
  <si>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</si>
  <si>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</si>
  <si>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</si>
  <si>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</si>
  <si>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</si>
  <si>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</si>
  <si>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</si>
  <si>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</si>
  <si>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</si>
  <si>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</si>
  <si>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</si>
  <si>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</si>
  <si>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</si>
  <si>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</si>
  <si>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</si>
  <si>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</si>
  <si>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</si>
  <si>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</si>
  <si>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</si>
  <si>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</si>
  <si>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</si>
  <si>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</si>
  <si>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</si>
  <si>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</si>
  <si>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</si>
  <si>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</si>
  <si>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</si>
  <si>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</si>
  <si>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</si>
  <si>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</si>
  <si>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</si>
  <si>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</si>
  <si>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</si>
  <si>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</si>
  <si>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</si>
  <si>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</si>
  <si>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</si>
  <si>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</si>
  <si>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</si>
  <si>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</si>
  <si>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</si>
  <si>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</si>
  <si>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</si>
  <si>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</si>
  <si>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</si>
  <si>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</si>
  <si>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</si>
  <si>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</si>
  <si>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</si>
  <si>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</si>
  <si>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</si>
  <si>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</si>
  <si>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</si>
  <si>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</si>
  <si>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</si>
  <si>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</si>
  <si>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</si>
  <si>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</si>
  <si>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</si>
  <si>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</si>
  <si>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</si>
  <si>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</si>
  <si>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</si>
  <si>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</si>
  <si>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</si>
  <si>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</si>
  <si>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</si>
  <si>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</si>
  <si>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</si>
  <si>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</si>
  <si>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</si>
  <si>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</si>
  <si>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</si>
  <si>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</si>
  <si>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</si>
  <si>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</si>
  <si>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</si>
  <si>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</si>
  <si>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</si>
  <si>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</si>
  <si>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</si>
  <si>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</si>
  <si>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</si>
  <si>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</si>
  <si>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</si>
  <si>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</si>
  <si>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</si>
  <si>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</si>
  <si>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</si>
  <si>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</si>
  <si>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</si>
  <si>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</si>
  <si>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</si>
  <si>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</si>
  <si>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</si>
  <si>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</si>
  <si>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</si>
  <si>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</si>
  <si>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</si>
  <si>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</si>
  <si>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</si>
  <si>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</si>
  <si>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</si>
  <si>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</si>
  <si>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</si>
  <si>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</si>
  <si>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</si>
  <si>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</si>
  <si>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</si>
  <si>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</si>
  <si>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</si>
  <si>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</si>
  <si>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</si>
  <si>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</si>
  <si>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</si>
  <si>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</si>
  <si>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</si>
  <si>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</si>
  <si>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</si>
  <si>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</si>
  <si>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</si>
  <si>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</si>
  <si>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</si>
  <si>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</si>
  <si>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</si>
  <si>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</si>
  <si>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</si>
  <si>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</si>
  <si>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</si>
  <si>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</si>
  <si>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</si>
  <si>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</si>
  <si>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</si>
  <si>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</si>
  <si>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</si>
  <si>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</si>
  <si>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</si>
  <si>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</si>
  <si>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</si>
  <si>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</si>
  <si>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</si>
  <si>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</si>
  <si>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</si>
  <si>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</si>
  <si>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</si>
  <si>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</si>
  <si>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</si>
  <si>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</si>
  <si>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</si>
  <si>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</si>
  <si>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</si>
  <si>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</si>
  <si>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</si>
  <si>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</si>
  <si>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</si>
  <si>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</si>
  <si>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</si>
  <si>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</si>
  <si>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</si>
  <si>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</si>
  <si>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</si>
  <si>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</si>
  <si>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</si>
  <si>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</si>
  <si>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</si>
  <si>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</si>
  <si>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</si>
  <si>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</si>
  <si>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</si>
  <si>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</si>
  <si>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</si>
  <si>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</si>
  <si>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</si>
  <si>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</si>
  <si>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</si>
  <si>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</si>
  <si>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</si>
  <si>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</si>
  <si>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</si>
  <si>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</si>
  <si>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</si>
  <si>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</si>
  <si>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</si>
  <si>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</si>
  <si>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</si>
  <si>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</si>
  <si>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</si>
  <si>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</si>
  <si>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</si>
  <si>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</si>
  <si>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</si>
  <si>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</si>
  <si>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</si>
  <si>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</si>
  <si>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</si>
  <si>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</si>
  <si>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</si>
  <si>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</si>
  <si>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</si>
  <si>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</si>
  <si>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</si>
  <si>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</si>
  <si>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</si>
  <si>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</si>
  <si>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</si>
  <si>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</si>
  <si>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</si>
  <si>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</si>
  <si>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</si>
  <si>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</si>
  <si>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</si>
  <si>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</si>
  <si>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</si>
  <si>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</si>
  <si>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</si>
  <si>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</si>
  <si>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</si>
  <si>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</si>
  <si>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</si>
  <si>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</si>
  <si>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</si>
  <si>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</si>
  <si>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</si>
  <si>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</si>
  <si>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</si>
  <si>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</si>
  <si>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</si>
  <si>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</si>
  <si>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</si>
  <si>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</si>
  <si>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</si>
  <si>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</si>
  <si>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</si>
  <si>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</si>
  <si>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</si>
  <si>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</si>
  <si>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</si>
  <si>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</si>
  <si>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</si>
  <si>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</si>
  <si>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</si>
  <si>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</si>
  <si>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</si>
  <si>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</si>
  <si>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</si>
  <si>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</si>
  <si>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</si>
  <si>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</si>
  <si>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</si>
  <si>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</si>
  <si>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</si>
  <si>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</si>
  <si>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</si>
  <si>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</si>
  <si>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</si>
  <si>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</si>
  <si>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</si>
  <si>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</si>
  <si>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</si>
  <si>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</si>
  <si>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</si>
  <si>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</si>
  <si>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</si>
  <si>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</si>
  <si>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</si>
  <si>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</si>
  <si>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</si>
  <si>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</si>
  <si>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</si>
  <si>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</si>
  <si>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</si>
  <si>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</si>
  <si>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</si>
  <si>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</si>
  <si>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</si>
  <si>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</si>
  <si>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</si>
  <si>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</si>
  <si>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</si>
  <si>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</si>
  <si>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</si>
  <si>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</si>
  <si>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</si>
  <si>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</si>
  <si>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</si>
  <si>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</si>
  <si>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</si>
  <si>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</si>
  <si>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</si>
  <si>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</si>
  <si>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</si>
  <si>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</si>
  <si>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</si>
  <si>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</si>
  <si>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</si>
  <si>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</si>
  <si>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</si>
  <si>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</si>
  <si>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</si>
  <si>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</si>
  <si>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</si>
  <si>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</si>
  <si>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</si>
  <si>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</si>
  <si>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</si>
  <si>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</si>
  <si>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</si>
  <si>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</si>
  <si>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</si>
  <si>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</si>
  <si>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</si>
  <si>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</si>
  <si>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</si>
  <si>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</si>
  <si>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</si>
  <si>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</si>
  <si>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</si>
  <si>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</si>
  <si>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</si>
  <si>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</si>
  <si>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</si>
  <si>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</si>
  <si>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</si>
  <si>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</si>
  <si>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</si>
  <si>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</si>
  <si>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</si>
  <si>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</si>
  <si>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</si>
  <si>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</si>
  <si>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</si>
  <si>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</si>
  <si>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</si>
  <si>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</si>
  <si>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</si>
  <si>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</si>
  <si>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</si>
  <si>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</si>
  <si>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</si>
  <si>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</si>
  <si>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</si>
  <si>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</si>
  <si>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</si>
  <si>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</si>
  <si>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</si>
  <si>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</si>
  <si>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</si>
  <si>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</si>
  <si>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</si>
  <si>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</si>
  <si>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</si>
  <si>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</si>
  <si>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</si>
  <si>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</si>
  <si>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</si>
  <si>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</si>
  <si>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</si>
  <si>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</si>
  <si>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</si>
  <si>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</si>
  <si>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</si>
  <si>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</si>
  <si>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</si>
  <si>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</si>
  <si>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</si>
  <si>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</si>
  <si>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</si>
  <si>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</si>
  <si>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</si>
  <si>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</si>
  <si>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</si>
  <si>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</si>
  <si>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</si>
  <si>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</si>
  <si>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</si>
  <si>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</si>
  <si>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</si>
  <si>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</si>
  <si>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</si>
  <si>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</si>
  <si>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</si>
  <si>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</si>
  <si>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</si>
  <si>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</si>
  <si>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</si>
  <si>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</si>
  <si>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</si>
  <si>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</si>
  <si>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</si>
  <si>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</si>
  <si>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</si>
  <si>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</si>
  <si>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</si>
  <si>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</si>
  <si>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</si>
  <si>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</si>
  <si>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</si>
  <si>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</si>
  <si>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</si>
  <si>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</si>
  <si>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</si>
  <si>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</si>
  <si>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</si>
  <si>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</si>
  <si>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</si>
  <si>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</si>
  <si>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</si>
  <si>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</si>
  <si>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</si>
  <si>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</si>
  <si>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</si>
  <si>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</si>
  <si>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</si>
  <si>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</si>
  <si>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</si>
  <si>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</si>
  <si>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</si>
  <si>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</si>
  <si>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</si>
  <si>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</si>
  <si>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</si>
  <si>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</si>
  <si>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</si>
  <si>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</si>
  <si>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</si>
  <si>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</si>
  <si>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</si>
  <si>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</si>
  <si>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</si>
  <si>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</si>
  <si>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</si>
  <si>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</si>
  <si>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</si>
  <si>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</si>
  <si>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</si>
  <si>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</si>
  <si>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</si>
  <si>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</si>
  <si>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</si>
  <si>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</si>
  <si>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</si>
  <si>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</si>
  <si>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</si>
  <si>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</si>
  <si>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</si>
  <si>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</si>
  <si>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</si>
  <si>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</si>
  <si>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</si>
  <si>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</si>
  <si>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</si>
  <si>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</si>
  <si>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</si>
  <si>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</si>
  <si>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</si>
  <si>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</si>
  <si>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</si>
  <si>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</si>
  <si>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</si>
  <si>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</si>
  <si>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</si>
  <si>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</si>
  <si>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</si>
  <si>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</si>
  <si>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</si>
  <si>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</si>
  <si>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</si>
  <si>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</si>
  <si>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</si>
  <si>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</si>
  <si>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</si>
  <si>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</si>
  <si>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</si>
  <si>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</si>
  <si>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</si>
  <si>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</si>
  <si>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</si>
  <si>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</si>
  <si>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</si>
  <si>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</si>
  <si>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</si>
  <si>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</si>
  <si>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</si>
  <si>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</si>
  <si>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</si>
  <si>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</si>
  <si>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</si>
  <si>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</si>
  <si>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</si>
  <si>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</si>
  <si>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</si>
  <si>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</si>
  <si>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</si>
  <si>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</si>
  <si>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</si>
  <si>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</si>
  <si>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</si>
  <si>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</si>
  <si>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</si>
  <si>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</si>
  <si>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</si>
  <si>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</si>
  <si>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</si>
  <si>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</si>
  <si>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</si>
  <si>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</si>
  <si>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</si>
  <si>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</si>
  <si>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</si>
  <si>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</si>
  <si>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</si>
  <si>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</si>
  <si>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</si>
  <si>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</si>
  <si>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</si>
  <si>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</si>
  <si>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</si>
  <si>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</si>
  <si>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</si>
  <si>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</si>
  <si>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</si>
  <si>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</si>
  <si>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</si>
  <si>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</si>
  <si>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</si>
  <si>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</si>
  <si>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</si>
  <si>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</si>
  <si>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</si>
  <si>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</si>
  <si>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</si>
  <si>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</si>
  <si>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</si>
  <si>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</si>
  <si>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</si>
  <si>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</si>
  <si>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</si>
  <si>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</si>
  <si>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</si>
  <si>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</si>
  <si>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</si>
  <si>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</si>
  <si>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</si>
  <si>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</si>
  <si>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</si>
  <si>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</si>
  <si>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</si>
  <si>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</si>
  <si>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</si>
  <si>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</si>
  <si>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</si>
  <si>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</si>
  <si>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</si>
  <si>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</si>
  <si>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</si>
  <si>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</si>
  <si>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</si>
  <si>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</si>
  <si>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</si>
  <si>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</si>
  <si>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</si>
  <si>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</si>
  <si>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</si>
  <si>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</si>
  <si>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</si>
  <si>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</si>
  <si>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</si>
  <si>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</si>
  <si>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</si>
  <si>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</si>
  <si>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</si>
  <si>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</si>
  <si>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</si>
  <si>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</si>
  <si>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</si>
  <si>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</si>
  <si>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</si>
  <si>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</si>
  <si>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</si>
  <si>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</si>
  <si>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</si>
  <si>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</si>
  <si>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</si>
  <si>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</si>
  <si>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</si>
  <si>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</si>
  <si>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</si>
  <si>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</si>
  <si>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</si>
  <si>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</si>
  <si>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</si>
  <si>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</si>
  <si>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</si>
  <si>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</si>
  <si>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</si>
  <si>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</si>
  <si>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</si>
  <si>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</si>
  <si>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</si>
  <si>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</si>
  <si>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</si>
  <si>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</si>
  <si>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</si>
  <si>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</si>
  <si>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</si>
  <si>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</si>
  <si>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</si>
  <si>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</si>
  <si>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</si>
  <si>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</si>
  <si>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</si>
  <si>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</si>
  <si>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</si>
  <si>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</si>
  <si>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</si>
  <si>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</si>
  <si>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</si>
  <si>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</si>
  <si>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</si>
  <si>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</si>
  <si>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</si>
  <si>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</si>
  <si>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</si>
  <si>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</si>
  <si>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</si>
  <si>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</si>
  <si>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</si>
  <si>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</si>
  <si>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</si>
  <si>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</si>
  <si>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</si>
  <si>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</si>
  <si>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</si>
  <si>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</si>
  <si>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</si>
  <si>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</si>
  <si>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</si>
  <si>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</si>
  <si>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</si>
  <si>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</si>
  <si>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</si>
  <si>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</si>
  <si>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</si>
  <si>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</si>
  <si>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</si>
  <si>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</si>
  <si>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</si>
  <si>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</si>
  <si>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</si>
  <si>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</si>
  <si>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</si>
  <si>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</si>
  <si>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</si>
  <si>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</si>
  <si>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</si>
  <si>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</si>
  <si>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</si>
  <si>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</si>
  <si>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</si>
  <si>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</si>
  <si>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</si>
  <si>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</si>
  <si>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</si>
  <si>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</si>
  <si>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</si>
  <si>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</si>
  <si>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</si>
  <si>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</si>
  <si>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</si>
  <si>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</si>
  <si>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</si>
  <si>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</si>
  <si>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</si>
  <si>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</si>
  <si>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</si>
  <si>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</si>
  <si>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</si>
  <si>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</si>
  <si>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</si>
  <si>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</si>
  <si>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</si>
  <si>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</si>
  <si>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</si>
  <si>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</si>
  <si>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</si>
  <si>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</si>
  <si>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</si>
  <si>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</si>
  <si>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</si>
  <si>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</si>
  <si>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</si>
  <si>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</si>
  <si>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</si>
  <si>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</si>
  <si>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</si>
  <si>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</si>
  <si>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</si>
  <si>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</si>
  <si>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</si>
  <si>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</si>
  <si>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</si>
  <si>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</si>
  <si>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</si>
  <si>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</si>
  <si>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</si>
  <si>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</si>
  <si>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</si>
  <si>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</si>
  <si>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</si>
  <si>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</si>
  <si>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</si>
  <si>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</si>
  <si>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</si>
  <si>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</si>
  <si>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</si>
  <si>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</si>
  <si>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</si>
  <si>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</si>
  <si>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</si>
  <si>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</si>
  <si>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</si>
  <si>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</si>
  <si>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</si>
  <si>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</si>
  <si>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</si>
  <si>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</si>
  <si>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</si>
  <si>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</si>
  <si>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</si>
  <si>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</si>
  <si>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</si>
  <si>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</si>
  <si>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</si>
  <si>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</si>
  <si>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</si>
  <si>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</si>
  <si>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</si>
  <si>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</si>
  <si>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</si>
  <si>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</si>
  <si>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</si>
  <si>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</si>
  <si>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</si>
  <si>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</si>
  <si>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</si>
  <si>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</si>
  <si>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</si>
  <si>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</si>
  <si>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</si>
  <si>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</si>
  <si>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</si>
  <si>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</si>
  <si>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</si>
  <si>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</si>
  <si>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</si>
  <si>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</si>
  <si>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</si>
  <si>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</si>
  <si>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</si>
  <si>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</si>
  <si>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</si>
  <si>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</si>
  <si>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</si>
  <si>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</si>
  <si>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</si>
  <si>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</si>
  <si>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</si>
  <si>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</si>
  <si>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</si>
  <si>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</si>
  <si>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</si>
  <si>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</si>
  <si>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</si>
  <si>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</si>
  <si>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</si>
  <si>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</si>
  <si>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</si>
  <si>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</si>
  <si>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</si>
  <si>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</si>
  <si>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</si>
  <si>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</si>
  <si>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</si>
  <si>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</si>
  <si>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</si>
  <si>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</si>
  <si>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</si>
  <si>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</si>
  <si>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</si>
  <si>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</si>
  <si>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</si>
  <si>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</si>
  <si>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</si>
  <si>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</si>
  <si>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</si>
  <si>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</si>
  <si>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</si>
  <si>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</si>
  <si>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</si>
  <si>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</si>
  <si>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</si>
  <si>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</si>
  <si>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</si>
  <si>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</si>
  <si>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</si>
  <si>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</si>
  <si>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</si>
  <si>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</si>
  <si>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</si>
  <si>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</si>
  <si>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</si>
  <si>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</si>
  <si>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</si>
  <si>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</si>
  <si>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</si>
  <si>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</si>
  <si>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</si>
  <si>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</si>
  <si>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</si>
  <si>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</si>
  <si>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</si>
  <si>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</si>
  <si>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</si>
  <si>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</si>
  <si>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</si>
  <si>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</si>
  <si>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</si>
  <si>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</si>
  <si>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</si>
  <si>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</si>
  <si>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</si>
  <si>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</si>
  <si>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</si>
  <si>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</si>
  <si>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</si>
  <si>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</si>
  <si>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</si>
  <si>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</si>
  <si>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</si>
  <si>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</si>
  <si>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</si>
  <si>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</si>
  <si>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</si>
  <si>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</si>
  <si>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</si>
  <si>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</si>
  <si>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</si>
  <si>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</si>
  <si>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</si>
  <si>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</si>
  <si>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</si>
  <si>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</si>
  <si>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</si>
  <si>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</si>
  <si>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</si>
  <si>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</si>
  <si>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</si>
  <si>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</si>
  <si>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</si>
  <si>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</si>
  <si>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</si>
  <si>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</si>
  <si>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</si>
  <si>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</si>
  <si>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</si>
  <si>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</si>
  <si>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</si>
  <si>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</si>
  <si>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</si>
  <si>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</si>
  <si>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</si>
  <si>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</si>
  <si>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</si>
  <si>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</si>
  <si>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</si>
  <si>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</si>
  <si>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</si>
  <si>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</si>
  <si>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</si>
  <si>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</si>
  <si>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</si>
  <si>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</si>
  <si>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</si>
  <si>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</si>
  <si>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</si>
  <si>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</si>
  <si>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</si>
  <si>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</si>
  <si>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</si>
  <si>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</si>
  <si>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</si>
  <si>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</si>
  <si>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</si>
  <si>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</si>
  <si>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</si>
  <si>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</si>
  <si>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</si>
  <si>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</si>
  <si>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</si>
  <si>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</si>
  <si>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</si>
  <si>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</si>
  <si>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</si>
  <si>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</si>
  <si>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</si>
  <si>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</si>
  <si>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</si>
  <si>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</si>
  <si>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</si>
  <si>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</si>
  <si>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</si>
  <si>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</si>
  <si>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</si>
  <si>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</si>
  <si>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</si>
  <si>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</si>
  <si>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</si>
  <si>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</si>
  <si>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</si>
  <si>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</si>
  <si>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</si>
  <si>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</si>
  <si>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</si>
  <si>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</si>
  <si>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</si>
  <si>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</si>
  <si>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</si>
  <si>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</si>
  <si>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</si>
  <si>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</si>
  <si>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</si>
  <si>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</si>
  <si>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</si>
  <si>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</si>
  <si>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</si>
  <si>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</si>
  <si>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</si>
  <si>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</si>
  <si>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</si>
  <si>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</si>
  <si>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</si>
  <si>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</si>
  <si>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</si>
  <si>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</si>
  <si>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</si>
  <si>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</si>
  <si>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</si>
  <si>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</si>
  <si>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</si>
  <si>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</si>
  <si>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</si>
  <si>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</si>
  <si>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</si>
  <si>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</si>
  <si>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</si>
  <si>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</si>
  <si>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</si>
  <si>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</si>
  <si>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</si>
  <si>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</si>
  <si>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</si>
  <si>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</si>
  <si>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</si>
  <si>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</si>
  <si>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</si>
  <si>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</si>
  <si>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</si>
  <si>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</si>
  <si>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</si>
  <si>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</si>
  <si>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</si>
  <si>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</si>
  <si>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</si>
  <si>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</si>
  <si>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</si>
  <si>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</si>
  <si>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</si>
  <si>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</si>
  <si>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</si>
  <si>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</si>
  <si>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</si>
  <si>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</si>
  <si>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</si>
  <si>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</si>
  <si>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</si>
  <si>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</si>
  <si>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</si>
  <si>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</si>
  <si>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</si>
  <si>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</si>
  <si>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</si>
  <si>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</si>
  <si>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</si>
  <si>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</si>
  <si>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</si>
  <si>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</si>
  <si>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</si>
  <si>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</si>
  <si>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</si>
  <si>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</si>
  <si>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</si>
  <si>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</si>
  <si>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</si>
  <si>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</si>
  <si>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</si>
  <si>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</si>
  <si>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</si>
  <si>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</si>
  <si>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</si>
  <si>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</si>
  <si>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</si>
  <si>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</si>
  <si>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</si>
  <si>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</si>
  <si>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</si>
  <si>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</si>
  <si>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</si>
  <si>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</si>
  <si>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</si>
  <si>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</si>
  <si>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</si>
  <si>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</si>
  <si>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</si>
  <si>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</si>
  <si>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</si>
  <si>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</si>
  <si>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</si>
  <si>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</si>
  <si>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</si>
  <si>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</si>
  <si>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</si>
  <si>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</si>
  <si>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</si>
  <si>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</si>
  <si>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</si>
  <si>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</si>
  <si>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</si>
  <si>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</si>
  <si>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</si>
  <si>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</si>
  <si>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</si>
  <si>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</si>
  <si>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</si>
  <si>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</si>
  <si>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</si>
  <si>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</si>
  <si>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</si>
  <si>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</si>
  <si>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</si>
  <si>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</si>
  <si>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</si>
  <si>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</si>
  <si>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</si>
  <si>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</si>
  <si>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</si>
  <si>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</si>
  <si>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</si>
  <si>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</si>
  <si>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</si>
  <si>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</si>
  <si>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</si>
  <si>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</si>
  <si>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</si>
  <si>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</si>
  <si>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</si>
  <si>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</si>
  <si>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</si>
  <si>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</si>
  <si>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</si>
  <si>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</si>
  <si>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</si>
  <si>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</si>
  <si>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</si>
  <si>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</si>
  <si>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</si>
  <si>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</si>
  <si>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</si>
  <si>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</si>
  <si>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</si>
  <si>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</si>
  <si>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</si>
  <si>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</si>
  <si>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</si>
  <si>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</si>
  <si>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</si>
  <si>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</si>
  <si>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</si>
  <si>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</si>
  <si>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</si>
  <si>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</si>
  <si>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</si>
  <si>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</si>
  <si>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</si>
  <si>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</si>
  <si>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</si>
  <si>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</si>
  <si>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</si>
  <si>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</si>
  <si>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</si>
  <si>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</si>
  <si>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</si>
  <si>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</si>
  <si>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</si>
  <si>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</si>
  <si>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</si>
  <si>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</si>
  <si>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</si>
  <si>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</si>
  <si>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</si>
  <si>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</si>
  <si>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</si>
  <si>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</si>
  <si>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</si>
  <si>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</si>
  <si>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</si>
  <si>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</si>
  <si>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</si>
  <si>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</si>
  <si>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</si>
  <si>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</si>
  <si>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</si>
  <si>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</si>
  <si>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</si>
  <si>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</si>
  <si>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</si>
  <si>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</si>
  <si>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</si>
  <si>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</si>
  <si>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</si>
  <si>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</si>
  <si>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</si>
  <si>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</si>
  <si>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</si>
  <si>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</si>
  <si>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</si>
  <si>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</si>
  <si>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</si>
  <si>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</si>
  <si>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</si>
  <si>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</si>
  <si>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</si>
  <si>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</si>
  <si>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</si>
  <si>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</si>
  <si>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</si>
  <si>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</si>
  <si>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</si>
  <si>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</si>
  <si>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</si>
  <si>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</si>
  <si>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</si>
  <si>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</si>
  <si>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</si>
  <si>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</si>
  <si>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</si>
  <si>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</si>
  <si>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</si>
  <si>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</si>
  <si>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</si>
  <si>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</si>
  <si>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</si>
  <si>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</si>
  <si>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</si>
  <si>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</si>
  <si>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</si>
  <si>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</si>
  <si>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</si>
  <si>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</si>
  <si>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</si>
  <si>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</si>
  <si>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</si>
  <si>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</si>
  <si>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</si>
  <si>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</si>
  <si>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</si>
  <si>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</si>
  <si>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</si>
  <si>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</si>
  <si>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</si>
  <si>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</si>
  <si>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</si>
  <si>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</si>
  <si>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</si>
  <si>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</si>
  <si>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</si>
  <si>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</si>
  <si>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</si>
  <si>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</si>
  <si>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</si>
  <si>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</si>
  <si>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</si>
  <si>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</si>
  <si>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</si>
  <si>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</si>
  <si>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</si>
  <si>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</si>
  <si>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</si>
  <si>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</si>
  <si>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</si>
  <si>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</si>
  <si>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</si>
  <si>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</si>
  <si>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</si>
  <si>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</si>
  <si>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</si>
  <si>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</si>
  <si>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</si>
  <si>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</si>
  <si>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</si>
  <si>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</si>
  <si>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</si>
  <si>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</si>
  <si>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</si>
  <si>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</si>
  <si>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</si>
  <si>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</si>
  <si>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</si>
  <si>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</si>
  <si>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</si>
  <si>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</si>
  <si>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</si>
  <si>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</si>
  <si>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</si>
  <si>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</si>
  <si>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</si>
  <si>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</si>
  <si>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</si>
  <si>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</si>
  <si>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</si>
  <si>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</si>
  <si>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</si>
  <si>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</si>
  <si>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</si>
  <si>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</si>
  <si>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</si>
  <si>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</si>
  <si>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</si>
  <si>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</si>
  <si>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</si>
  <si>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</si>
  <si>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</si>
  <si>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</si>
  <si>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</si>
  <si>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</si>
  <si>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</si>
  <si>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</si>
  <si>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</si>
  <si>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</si>
  <si>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</si>
  <si>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</si>
  <si>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</si>
  <si>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</si>
  <si>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</si>
  <si>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</si>
  <si>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</si>
  <si>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</si>
  <si>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</si>
  <si>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</si>
  <si>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</si>
  <si>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</si>
  <si>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</si>
  <si>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</si>
  <si>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</si>
  <si>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</si>
  <si>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</si>
  <si>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</si>
  <si>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</si>
  <si>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</si>
  <si>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</si>
  <si>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</si>
  <si>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</si>
  <si>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</si>
  <si>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</si>
  <si>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</si>
  <si>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</si>
  <si>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</si>
  <si>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</si>
  <si>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</si>
  <si>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</si>
  <si>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</si>
  <si>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</si>
  <si>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</si>
  <si>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</si>
  <si>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</si>
  <si>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</si>
  <si>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</si>
  <si>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</si>
  <si>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</si>
  <si>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</si>
  <si>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</si>
  <si>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</si>
  <si>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</si>
  <si>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</si>
  <si>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</si>
  <si>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</si>
  <si>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</si>
  <si>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</si>
  <si>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</si>
  <si>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</si>
  <si>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</si>
  <si>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</si>
  <si>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</si>
  <si>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</si>
  <si>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</si>
  <si>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</si>
  <si>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</si>
  <si>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</si>
  <si>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</si>
  <si>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</si>
  <si>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</si>
  <si>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</si>
  <si>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</si>
  <si>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</si>
  <si>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</si>
  <si>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</si>
  <si>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</si>
  <si>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</si>
  <si>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</si>
  <si>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</si>
  <si>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</si>
  <si>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</si>
  <si>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</si>
  <si>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</si>
  <si>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</si>
  <si>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</si>
  <si>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</si>
  <si>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</si>
  <si>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</si>
  <si>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</si>
  <si>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</si>
  <si>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</si>
  <si>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</si>
  <si>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</si>
  <si>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</si>
  <si>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</si>
  <si>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</si>
  <si>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</si>
  <si>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</si>
  <si>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</si>
  <si>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</si>
  <si>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</si>
  <si>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</si>
  <si>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</si>
  <si>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</si>
  <si>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</si>
  <si>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</si>
  <si>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</si>
  <si>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</si>
  <si>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</si>
  <si>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</si>
  <si>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</si>
  <si>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</si>
  <si>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</si>
  <si>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</si>
  <si>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</si>
  <si>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</si>
  <si>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</si>
  <si>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</si>
  <si>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</si>
  <si>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</si>
  <si>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</si>
  <si>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</si>
  <si>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</si>
  <si>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</si>
  <si>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</si>
  <si>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</si>
  <si>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</si>
  <si>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</si>
  <si>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</si>
  <si>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</si>
  <si>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</si>
  <si>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</si>
  <si>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</si>
  <si>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</si>
  <si>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</si>
  <si>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</si>
  <si>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</si>
  <si>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</si>
  <si>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</si>
  <si>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</si>
  <si>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</si>
  <si>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</si>
  <si>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</si>
  <si>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</si>
  <si>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</si>
  <si>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</si>
  <si>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</si>
  <si>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</si>
  <si>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</si>
  <si>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</si>
  <si>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</si>
  <si>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</si>
  <si>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</si>
  <si>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</si>
  <si>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</si>
  <si>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</si>
  <si>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</si>
  <si>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</si>
  <si>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</si>
  <si>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</si>
  <si>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</si>
  <si>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</si>
  <si>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</si>
  <si>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</si>
  <si>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</si>
  <si>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</si>
  <si>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</si>
  <si>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</si>
  <si>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</si>
  <si>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</si>
  <si>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</si>
  <si>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</si>
  <si>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</si>
  <si>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</si>
  <si>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</si>
  <si>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</si>
  <si>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</si>
  <si>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</si>
  <si>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</si>
  <si>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</si>
  <si>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</si>
  <si>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</si>
  <si>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</si>
  <si>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</si>
  <si>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</si>
  <si>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</si>
  <si>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</si>
  <si>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</si>
  <si>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</si>
  <si>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</si>
  <si>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</si>
  <si>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</si>
  <si>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</si>
  <si>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</si>
  <si>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</si>
  <si>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</si>
  <si>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</si>
  <si>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</si>
  <si>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</si>
  <si>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</si>
  <si>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</si>
  <si>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</si>
  <si>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</si>
  <si>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</si>
  <si>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</si>
  <si>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</si>
  <si>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</si>
  <si>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</si>
  <si>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</si>
  <si>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</si>
  <si>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</si>
  <si>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</si>
  <si>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</si>
  <si>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</si>
  <si>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</si>
  <si>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</si>
  <si>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</si>
  <si>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</si>
  <si>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</si>
  <si>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</si>
  <si>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</si>
  <si>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</si>
  <si>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</si>
  <si>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</si>
  <si>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</si>
  <si>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</si>
  <si>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</si>
  <si>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</si>
  <si>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</si>
  <si>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</si>
  <si>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</si>
  <si>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</si>
  <si>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</si>
  <si>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</si>
  <si>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</si>
  <si>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</si>
  <si>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</si>
  <si>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</si>
  <si>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</si>
  <si>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</si>
  <si>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</si>
  <si>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</si>
  <si>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</si>
  <si>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</si>
  <si>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</si>
  <si>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</si>
  <si>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</si>
  <si>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</si>
  <si>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</si>
  <si>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</si>
  <si>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</si>
  <si>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</si>
  <si>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</si>
  <si>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</si>
  <si>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</si>
  <si>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</si>
  <si>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</si>
  <si>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</si>
  <si>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</si>
  <si>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</si>
  <si>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</si>
  <si>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</si>
  <si>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</si>
  <si>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</si>
  <si>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</si>
  <si>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</si>
  <si>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</si>
  <si>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</si>
  <si>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</si>
  <si>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</si>
  <si>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</si>
  <si>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</si>
  <si>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</si>
  <si>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</si>
  <si>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</si>
  <si>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</si>
  <si>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</si>
  <si>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</si>
  <si>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</si>
  <si>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</si>
  <si>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</si>
  <si>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</si>
  <si>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</si>
  <si>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</si>
  <si>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</si>
  <si>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</si>
  <si>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</si>
  <si>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</si>
  <si>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</si>
  <si>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</si>
  <si>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</si>
  <si>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</si>
  <si>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</si>
  <si>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</si>
  <si>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</si>
  <si>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</si>
  <si>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</si>
  <si>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</si>
  <si>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</si>
  <si>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</si>
  <si>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</si>
  <si>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</si>
  <si>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</si>
  <si>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</si>
  <si>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</si>
  <si>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</si>
  <si>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</si>
  <si>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</si>
  <si>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</si>
  <si>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</si>
  <si>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</si>
  <si>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</si>
  <si>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</si>
  <si>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</si>
  <si>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</si>
  <si>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</si>
  <si>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</si>
  <si>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</si>
  <si>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</si>
  <si>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</si>
  <si>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</si>
  <si>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</si>
  <si>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</si>
  <si>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</si>
  <si>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</si>
  <si>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</si>
  <si>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</si>
  <si>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</si>
  <si>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</si>
  <si>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</si>
  <si>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</si>
  <si>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</si>
  <si>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</si>
  <si>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</si>
  <si>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</si>
  <si>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</si>
  <si>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</si>
  <si>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</si>
  <si>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</si>
  <si>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</si>
  <si>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</si>
  <si>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</si>
  <si>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</si>
  <si>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</si>
  <si>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</si>
  <si>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</si>
  <si>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</si>
  <si>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</si>
  <si>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</si>
  <si>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</si>
  <si>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</si>
  <si>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</si>
  <si>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</si>
  <si>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</si>
  <si>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</si>
  <si>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</si>
  <si>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</si>
  <si>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</si>
  <si>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</si>
  <si>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</si>
  <si>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</si>
  <si>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</si>
  <si>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</si>
  <si>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</si>
  <si>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</si>
  <si>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</si>
  <si>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</si>
  <si>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</si>
  <si>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</si>
  <si>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</si>
  <si>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</si>
  <si>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</si>
  <si>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</si>
  <si>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</si>
  <si>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</si>
  <si>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</si>
  <si>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</si>
  <si>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</si>
  <si>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</si>
  <si>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</si>
  <si>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</si>
  <si>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</si>
  <si>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</si>
  <si>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</si>
  <si>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</si>
  <si>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</si>
  <si>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</si>
  <si>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</si>
  <si>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</si>
  <si>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</si>
  <si>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</si>
  <si>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</si>
  <si>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</si>
  <si>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</si>
  <si>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</si>
  <si>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</si>
  <si>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</si>
  <si>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</si>
  <si>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</si>
  <si>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</si>
  <si>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</si>
  <si>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</si>
  <si>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</si>
  <si>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</si>
  <si>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</si>
  <si>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</si>
  <si>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</si>
  <si>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</si>
  <si>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</si>
  <si>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</si>
  <si>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</si>
  <si>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</si>
  <si>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</si>
  <si>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</si>
  <si>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</si>
  <si>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</si>
  <si>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</si>
  <si>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</si>
  <si>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</si>
  <si>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</si>
  <si>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</si>
  <si>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</si>
  <si>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</si>
  <si>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</si>
  <si>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</si>
  <si>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</si>
  <si>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</si>
  <si>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</si>
  <si>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</si>
  <si>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</si>
  <si>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</si>
  <si>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</si>
  <si>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</si>
  <si>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</si>
  <si>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</si>
  <si>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</si>
  <si>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</si>
  <si>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</si>
  <si>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</si>
  <si>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</si>
  <si>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</si>
  <si>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</si>
  <si>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</si>
  <si>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</si>
  <si>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</si>
  <si>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</si>
  <si>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</si>
  <si>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</si>
  <si>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</si>
  <si>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</si>
  <si>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</si>
  <si>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</si>
  <si>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</si>
  <si>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</si>
  <si>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</si>
  <si>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</si>
  <si>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</si>
  <si>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</si>
  <si>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</si>
  <si>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</si>
  <si>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</si>
  <si>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</si>
  <si>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</si>
  <si>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</si>
  <si>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</si>
  <si>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</si>
  <si>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</si>
  <si>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</si>
  <si>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</si>
  <si>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</si>
  <si>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</si>
  <si>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</si>
  <si>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</si>
  <si>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</si>
  <si>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</si>
  <si>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</si>
  <si>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</si>
  <si>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</si>
  <si>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</si>
  <si>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</si>
  <si>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</si>
  <si>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</si>
  <si>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</si>
  <si>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</si>
  <si>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</si>
  <si>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</si>
  <si>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</si>
  <si>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</si>
  <si>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</si>
  <si>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</si>
  <si>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</si>
  <si>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</si>
  <si>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</si>
  <si>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</si>
  <si>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</si>
  <si>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</si>
  <si>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</si>
  <si>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</si>
  <si>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</si>
  <si>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</si>
  <si>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</si>
  <si>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</si>
  <si>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</si>
  <si>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</si>
  <si>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</si>
  <si>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</si>
  <si>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</si>
  <si>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</si>
  <si>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</si>
  <si>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</si>
  <si>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</si>
  <si>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</si>
  <si>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</si>
  <si>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</si>
  <si>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</si>
  <si>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</si>
  <si>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</si>
  <si>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</si>
  <si>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</si>
  <si>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</si>
  <si>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</si>
  <si>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</si>
  <si>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</si>
  <si>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</si>
  <si>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</si>
  <si>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</si>
  <si>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</si>
  <si>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</si>
  <si>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</si>
  <si>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</si>
  <si>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</si>
  <si>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</si>
  <si>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</si>
  <si>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</si>
  <si>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</si>
  <si>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</si>
  <si>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</si>
  <si>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</si>
  <si>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</si>
  <si>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</si>
  <si>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</si>
  <si>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</si>
  <si>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</si>
  <si>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</si>
  <si>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</si>
  <si>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</si>
  <si>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</si>
  <si>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</si>
  <si>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</si>
  <si>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</si>
  <si>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</si>
  <si>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</si>
  <si>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</si>
  <si>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</si>
  <si>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</si>
  <si>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</si>
  <si>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</si>
  <si>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</si>
  <si>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</si>
  <si>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</si>
  <si>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</si>
  <si>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</si>
  <si>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</si>
  <si>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</si>
  <si>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</si>
  <si>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</si>
  <si>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</si>
  <si>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</si>
  <si>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</si>
  <si>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</si>
  <si>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</si>
  <si>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</si>
  <si>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</si>
  <si>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</si>
  <si>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</si>
  <si>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</si>
  <si>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</si>
  <si>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</si>
  <si>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</si>
  <si>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</si>
  <si>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</si>
  <si>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</si>
  <si>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</si>
  <si>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</si>
  <si>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</si>
  <si>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</si>
  <si>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</si>
  <si>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</si>
  <si>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</si>
  <si>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</si>
  <si>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</si>
  <si>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</si>
  <si>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</si>
  <si>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</si>
  <si>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</si>
  <si>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</si>
  <si>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</si>
  <si>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</si>
  <si>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</si>
  <si>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</si>
  <si>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</si>
  <si>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</si>
  <si>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</si>
  <si>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</si>
  <si>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</si>
  <si>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</si>
  <si>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</si>
  <si>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</si>
  <si>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</si>
  <si>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</si>
  <si>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</si>
  <si>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</si>
  <si>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</si>
  <si>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</si>
  <si>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</si>
  <si>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</si>
  <si>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</si>
  <si>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</si>
  <si>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</si>
  <si>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</si>
  <si>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</si>
  <si>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</si>
  <si>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</si>
  <si>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</si>
  <si>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</si>
  <si>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</si>
  <si>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</si>
  <si>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</si>
  <si>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</si>
  <si>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</si>
  <si>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</si>
  <si>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</si>
  <si>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</si>
  <si>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</si>
  <si>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</si>
  <si>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</si>
  <si>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</si>
  <si>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</si>
  <si>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</si>
  <si>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</si>
  <si>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</si>
  <si>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</si>
  <si>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</si>
  <si>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</si>
  <si>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</si>
  <si>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</si>
  <si>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</si>
  <si>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</si>
  <si>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</si>
  <si>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</si>
  <si>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</si>
  <si>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</si>
  <si>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</si>
  <si>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</si>
  <si>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</si>
  <si>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</si>
  <si>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</si>
  <si>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</si>
  <si>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</si>
  <si>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</si>
  <si>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</si>
  <si>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</si>
  <si>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</si>
  <si>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</si>
  <si>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</si>
  <si>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</si>
  <si>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</si>
  <si>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</si>
  <si>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</si>
  <si>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</si>
  <si>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</si>
  <si>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</si>
  <si>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</si>
  <si>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</si>
  <si>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</si>
  <si>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</si>
  <si>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</si>
  <si>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</si>
  <si>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</si>
  <si>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</si>
  <si>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</si>
  <si>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</si>
  <si>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</si>
  <si>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</si>
  <si>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</si>
  <si>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</si>
  <si>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</si>
  <si>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</si>
  <si>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</si>
  <si>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</si>
  <si>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</si>
  <si>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</si>
  <si>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</si>
  <si>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</si>
  <si>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</si>
  <si>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</si>
  <si>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</si>
  <si>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</si>
  <si>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</si>
  <si>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</si>
  <si>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</si>
  <si>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</si>
  <si>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</si>
  <si>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</si>
  <si>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</si>
  <si>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</si>
  <si>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</si>
  <si>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</si>
  <si>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</si>
  <si>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</si>
  <si>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</si>
  <si>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</si>
  <si>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</si>
  <si>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</si>
  <si>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</si>
  <si>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</si>
  <si>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</si>
  <si>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</si>
  <si>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</si>
  <si>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</si>
  <si>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</si>
  <si>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</si>
  <si>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</si>
  <si>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</si>
  <si>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</si>
  <si>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</si>
  <si>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</si>
  <si>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</si>
  <si>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</si>
  <si>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</si>
  <si>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</si>
  <si>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</si>
  <si>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</si>
  <si>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</si>
  <si>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</si>
  <si>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</si>
  <si>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</si>
  <si>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</si>
  <si>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</si>
  <si>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</si>
  <si>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</si>
  <si>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</si>
  <si>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</si>
  <si>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</si>
  <si>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</si>
  <si>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</si>
  <si>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</si>
  <si>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</si>
  <si>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</si>
  <si>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</si>
  <si>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</si>
  <si>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</si>
  <si>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</si>
  <si>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</si>
  <si>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</si>
  <si>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</si>
  <si>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</si>
  <si>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</si>
  <si>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</si>
  <si>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</si>
  <si>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</si>
  <si>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</si>
  <si>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</si>
  <si>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</si>
  <si>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</si>
  <si>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</si>
  <si>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</si>
  <si>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</si>
  <si>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</si>
  <si>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</si>
  <si>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</si>
  <si>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</si>
  <si>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</si>
  <si>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</si>
  <si>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</si>
  <si>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</si>
  <si>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</si>
  <si>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</si>
  <si>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</si>
  <si>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</si>
  <si>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</si>
  <si>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</si>
  <si>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</si>
  <si>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</si>
  <si>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</si>
  <si>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</si>
  <si>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</si>
  <si>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</si>
  <si>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</si>
  <si>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</si>
  <si>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</si>
  <si>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</si>
  <si>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</si>
  <si>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</si>
  <si>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</si>
  <si>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</si>
  <si>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</si>
  <si>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</si>
  <si>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</si>
  <si>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</si>
  <si>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</si>
  <si>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</si>
  <si>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</si>
  <si>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</si>
  <si>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</si>
  <si>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</si>
  <si>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</si>
  <si>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</si>
  <si>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</si>
  <si>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</si>
  <si>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</si>
  <si>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</si>
  <si>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</si>
  <si>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</si>
  <si>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</si>
  <si>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</si>
  <si>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</si>
  <si>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</si>
  <si>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</si>
  <si>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</si>
  <si>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</si>
  <si>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</si>
  <si>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</si>
  <si>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</si>
  <si>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</si>
  <si>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</si>
  <si>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</si>
  <si>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</si>
  <si>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</si>
  <si>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</si>
  <si>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</si>
  <si>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</si>
  <si>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</si>
  <si>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</si>
  <si>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</si>
  <si>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</si>
  <si>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</si>
  <si>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</si>
  <si>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</si>
  <si>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</si>
  <si>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</si>
  <si>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</si>
  <si>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</si>
  <si>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</si>
  <si>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</si>
  <si>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</si>
  <si>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</si>
  <si>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</si>
  <si>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</si>
  <si>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</si>
  <si>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</si>
  <si>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</si>
  <si>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</si>
  <si>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</si>
  <si>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</si>
  <si>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</si>
  <si>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</si>
  <si>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</si>
  <si>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</si>
  <si>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</si>
  <si>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</si>
  <si>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</si>
  <si>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</si>
  <si>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</si>
  <si>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</si>
  <si>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</si>
  <si>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</si>
  <si>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</si>
  <si>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</si>
  <si>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</si>
  <si>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</si>
  <si>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</si>
  <si>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</si>
  <si>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</si>
  <si>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</si>
  <si>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</si>
  <si>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</si>
  <si>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</si>
  <si>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</si>
  <si>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</si>
  <si>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</si>
  <si>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</si>
  <si>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</si>
  <si>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</si>
  <si>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</si>
  <si>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</si>
  <si>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</si>
  <si>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</si>
  <si>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</si>
  <si>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</si>
  <si>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</si>
  <si>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</si>
  <si>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</si>
  <si>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</si>
  <si>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</si>
  <si>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</si>
  <si>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</si>
  <si>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</si>
  <si>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</si>
  <si>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</si>
  <si>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</si>
  <si>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</si>
  <si>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</si>
  <si>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</si>
  <si>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</si>
  <si>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</si>
  <si>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</si>
  <si>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</si>
  <si>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</si>
  <si>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</si>
  <si>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</si>
  <si>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</si>
  <si>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</si>
  <si>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</si>
  <si>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</si>
  <si>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</si>
  <si>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</si>
  <si>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</si>
  <si>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</si>
  <si>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</si>
  <si>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</si>
  <si>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</si>
  <si>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</si>
  <si>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</si>
  <si>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</si>
  <si>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</si>
  <si>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</si>
  <si>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</si>
  <si>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</si>
  <si>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</si>
  <si>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</si>
  <si>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</si>
  <si>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</si>
  <si>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</si>
  <si>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</si>
  <si>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</si>
  <si>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</si>
  <si>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</si>
  <si>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</si>
  <si>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</si>
  <si>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</si>
  <si>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</si>
  <si>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</si>
  <si>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</si>
  <si>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</si>
  <si>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</si>
  <si>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</si>
  <si>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</si>
  <si>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</si>
  <si>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</si>
  <si>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</si>
  <si>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</si>
  <si>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</si>
  <si>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</si>
  <si>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</si>
  <si>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</si>
  <si>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</si>
  <si>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</si>
  <si>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</si>
  <si>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</si>
  <si>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</si>
  <si>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</si>
  <si>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</si>
  <si>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</si>
  <si>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</si>
  <si>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</si>
  <si>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</si>
  <si>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</si>
  <si>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</si>
  <si>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</si>
  <si>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</si>
  <si>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</si>
  <si>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</si>
  <si>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</si>
  <si>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</si>
  <si>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</si>
  <si>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</si>
  <si>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</si>
  <si>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</si>
  <si>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</si>
  <si>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</si>
  <si>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</si>
  <si>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</si>
  <si>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</si>
  <si>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</si>
  <si>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</si>
  <si>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</si>
  <si>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</si>
  <si>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</si>
  <si>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</si>
  <si>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</si>
  <si>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</si>
  <si>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</si>
  <si>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</si>
  <si>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</si>
  <si>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</si>
  <si>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</si>
  <si>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</si>
  <si>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</si>
  <si>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</si>
  <si>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</si>
  <si>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</si>
  <si>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</si>
  <si>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</si>
  <si>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</si>
  <si>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</si>
  <si>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</si>
  <si>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</si>
  <si>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</si>
  <si>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</si>
  <si>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</si>
  <si>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</si>
  <si>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</si>
  <si>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</si>
  <si>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</si>
  <si>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</si>
  <si>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</si>
  <si>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</si>
  <si>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</si>
  <si>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</si>
  <si>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</si>
  <si>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</si>
  <si>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</si>
  <si>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</si>
  <si>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</si>
  <si>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</si>
  <si>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</si>
  <si>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</si>
  <si>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</si>
  <si>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</si>
  <si>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</si>
  <si>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</si>
  <si>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</si>
  <si>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</si>
  <si>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</si>
  <si>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</si>
  <si>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</si>
  <si>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</si>
  <si>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</si>
  <si>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</si>
  <si>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</si>
  <si>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</si>
  <si>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</si>
  <si>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</si>
  <si>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</si>
  <si>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</si>
  <si>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</si>
  <si>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</si>
  <si>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</si>
  <si>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</si>
  <si>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</si>
  <si>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</si>
  <si>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</si>
  <si>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</si>
  <si>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</si>
  <si>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</si>
  <si>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</si>
  <si>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</si>
  <si>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</si>
  <si>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</si>
  <si>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</si>
  <si>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</si>
  <si>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</si>
  <si>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</si>
  <si>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</si>
  <si>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</si>
  <si>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</si>
  <si>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</si>
  <si>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</si>
  <si>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</si>
  <si>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</si>
  <si>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</si>
  <si>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</si>
  <si>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</si>
  <si>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</si>
  <si>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</si>
  <si>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</si>
  <si>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</si>
  <si>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</si>
  <si>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</si>
  <si>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</si>
  <si>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</si>
  <si>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</si>
  <si>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</si>
  <si>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</si>
  <si>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</si>
  <si>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</si>
  <si>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</si>
  <si>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</si>
  <si>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</si>
  <si>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</si>
  <si>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</si>
  <si>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</si>
  <si>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</si>
  <si>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</si>
  <si>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</si>
  <si>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</si>
  <si>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</si>
  <si>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</si>
  <si>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</si>
  <si>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</si>
  <si>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</si>
  <si>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</si>
  <si>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</si>
  <si>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</si>
  <si>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</si>
  <si>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</si>
  <si>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</si>
  <si>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</si>
  <si>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</si>
  <si>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</si>
  <si>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</si>
  <si>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</si>
  <si>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</si>
  <si>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</si>
  <si>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</si>
  <si>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</si>
  <si>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</si>
  <si>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</si>
  <si>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</si>
  <si>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</si>
  <si>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</si>
  <si>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</si>
  <si>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</si>
  <si>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</si>
  <si>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</si>
  <si>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</si>
  <si>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</si>
  <si>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</si>
  <si>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</si>
  <si>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</si>
  <si>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</si>
  <si>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</si>
  <si>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</si>
  <si>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</si>
  <si>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</si>
  <si>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</si>
  <si>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</si>
  <si>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</si>
  <si>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</si>
  <si>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</si>
  <si>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</si>
  <si>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</si>
  <si>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</si>
  <si>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</si>
  <si>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</si>
  <si>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</si>
  <si>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</si>
  <si>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</si>
  <si>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</si>
  <si>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</si>
  <si>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</si>
  <si>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</si>
  <si>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</si>
  <si>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</si>
  <si>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</si>
  <si>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</si>
  <si>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</si>
  <si>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</si>
  <si>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</si>
  <si>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</si>
  <si>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</si>
  <si>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</si>
  <si>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</si>
  <si>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</si>
  <si>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</si>
  <si>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</si>
  <si>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</si>
  <si>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</si>
  <si>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</si>
  <si>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</si>
  <si>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</si>
  <si>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</si>
  <si>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</si>
  <si>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</si>
  <si>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</si>
  <si>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</si>
  <si>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</si>
  <si>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</si>
  <si>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</si>
  <si>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</si>
  <si>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</si>
  <si>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</si>
  <si>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</si>
  <si>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</si>
  <si>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</si>
  <si>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</si>
  <si>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</si>
  <si>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</si>
  <si>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</si>
  <si>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</si>
  <si>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</si>
  <si>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</si>
  <si>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</si>
  <si>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</si>
  <si>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</si>
  <si>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</si>
  <si>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</si>
  <si>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</si>
  <si>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</si>
  <si>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</si>
  <si>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</si>
  <si>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</si>
  <si>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</si>
  <si>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</si>
  <si>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</si>
  <si>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</si>
  <si>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</si>
  <si>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</si>
  <si>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</si>
  <si>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</si>
  <si>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</si>
  <si>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</si>
  <si>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</si>
  <si>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</si>
  <si>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</si>
  <si>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</si>
  <si>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</si>
  <si>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</si>
  <si>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</si>
  <si>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</si>
  <si>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</si>
  <si>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</si>
  <si>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</si>
  <si>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</si>
  <si>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</si>
  <si>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</si>
  <si>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</si>
  <si>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</si>
  <si>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</si>
  <si>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</si>
  <si>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</si>
  <si>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</si>
  <si>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</si>
  <si>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</si>
  <si>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</si>
  <si>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</si>
  <si>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</si>
  <si>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</si>
  <si>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</si>
  <si>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</si>
  <si>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</si>
  <si>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</si>
  <si>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</si>
  <si>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</si>
  <si>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</si>
  <si>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</si>
  <si>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</si>
  <si>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</si>
  <si>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</si>
  <si>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</si>
  <si>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</si>
  <si>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</si>
  <si>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</si>
  <si>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</si>
  <si>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</si>
  <si>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</si>
  <si>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</si>
  <si>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</si>
  <si>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</si>
  <si>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</si>
  <si>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</si>
  <si>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</si>
  <si>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</si>
  <si>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</si>
  <si>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</si>
  <si>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</si>
  <si>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</si>
  <si>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</si>
  <si>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</si>
  <si>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</si>
  <si>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</si>
  <si>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</si>
  <si>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</si>
  <si>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</si>
  <si>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</si>
  <si>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</si>
  <si>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</si>
  <si>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</si>
  <si>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</si>
  <si>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</si>
  <si>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</si>
  <si>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</si>
  <si>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</si>
  <si>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</si>
  <si>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</si>
  <si>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</si>
  <si>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</si>
  <si>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</si>
  <si>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</si>
  <si>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</si>
  <si>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</si>
  <si>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</si>
  <si>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</si>
  <si>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</si>
  <si>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</si>
  <si>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</si>
  <si>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</si>
  <si>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</si>
  <si>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</si>
  <si>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</si>
  <si>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</si>
  <si>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</si>
  <si>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</si>
  <si>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</si>
  <si>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</si>
  <si>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</si>
  <si>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</si>
  <si>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</si>
  <si>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</si>
  <si>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</si>
  <si>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</si>
  <si>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</si>
  <si>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</si>
  <si>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</si>
  <si>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</si>
  <si>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</si>
  <si>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</si>
  <si>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</si>
  <si>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</si>
  <si>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</si>
  <si>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</si>
  <si>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</si>
  <si>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</si>
  <si>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</si>
  <si>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</si>
  <si>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</si>
  <si>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</si>
  <si>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</si>
  <si>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</si>
  <si>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</si>
  <si>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</si>
  <si>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</si>
  <si>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</si>
  <si>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</si>
  <si>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</si>
  <si>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</si>
  <si>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</si>
  <si>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</si>
  <si>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</si>
  <si>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</si>
  <si>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</si>
  <si>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</si>
  <si>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</si>
  <si>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</si>
  <si>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</si>
  <si>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</si>
  <si>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</si>
  <si>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</si>
  <si>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</si>
  <si>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</si>
  <si>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</si>
  <si>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</si>
  <si>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</si>
  <si>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</si>
  <si>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</si>
  <si>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</si>
  <si>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</si>
  <si>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</si>
  <si>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</si>
  <si>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</si>
  <si>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</si>
  <si>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</si>
  <si>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</si>
  <si>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</si>
  <si>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</si>
  <si>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</si>
  <si>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</si>
  <si>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</si>
  <si>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</si>
  <si>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</si>
  <si>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</si>
  <si>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</si>
  <si>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</si>
  <si>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</si>
  <si>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</si>
  <si>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</si>
  <si>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</si>
  <si>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</si>
  <si>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</si>
  <si>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</si>
  <si>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</si>
  <si>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</si>
  <si>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</si>
  <si>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</si>
  <si>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</si>
  <si>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</si>
  <si>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</si>
  <si>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</si>
  <si>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</si>
  <si>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</si>
  <si>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</si>
  <si>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</si>
  <si>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</si>
  <si>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</si>
  <si>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</si>
  <si>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</si>
  <si>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</si>
  <si>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</si>
  <si>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</si>
  <si>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</si>
  <si>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</si>
  <si>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</si>
  <si>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</si>
  <si>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</si>
  <si>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</si>
  <si>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</si>
  <si>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</si>
  <si>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</si>
  <si>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</si>
  <si>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</si>
  <si>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</si>
  <si>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</si>
  <si>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</si>
  <si>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</si>
  <si>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</si>
  <si>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</si>
  <si>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</si>
  <si>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</si>
  <si>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</si>
  <si>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</si>
  <si>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</si>
  <si>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</si>
  <si>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</si>
  <si>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</si>
  <si>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</si>
  <si>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</si>
  <si>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</si>
  <si>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</si>
  <si>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</si>
  <si>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</si>
  <si>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</si>
  <si>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</si>
  <si>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</si>
  <si>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</si>
  <si>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</si>
  <si>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</si>
  <si>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</si>
  <si>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</si>
  <si>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</si>
  <si>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</si>
  <si>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</si>
  <si>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</si>
  <si>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</si>
  <si>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</si>
  <si>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</si>
  <si>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</si>
  <si>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</si>
  <si>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</si>
  <si>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</si>
  <si>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</si>
  <si>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</si>
  <si>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</si>
  <si>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</si>
  <si>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</si>
  <si>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</si>
  <si>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</si>
  <si>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</si>
  <si>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</si>
  <si>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</si>
  <si>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</si>
  <si>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</si>
  <si>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</si>
  <si>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</si>
  <si>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</si>
  <si>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</si>
  <si>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</si>
  <si>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</si>
  <si>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</si>
  <si>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</si>
  <si>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</si>
  <si>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</si>
  <si>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</si>
  <si>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</si>
  <si>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</si>
  <si>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</si>
  <si>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</si>
  <si>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</si>
  <si>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</si>
  <si>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</si>
  <si>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</si>
  <si>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</si>
  <si>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</si>
  <si>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</si>
  <si>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</si>
  <si>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</si>
  <si>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</si>
  <si>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</si>
  <si>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</si>
  <si>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</si>
  <si>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</si>
  <si>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</si>
  <si>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</si>
  <si>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</si>
  <si>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</si>
  <si>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</si>
  <si>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</si>
  <si>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</si>
  <si>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</si>
  <si>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</si>
  <si>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</si>
  <si>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</si>
  <si>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</si>
  <si>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</si>
  <si>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</si>
  <si>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</si>
  <si>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</si>
  <si>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</si>
  <si>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</si>
  <si>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</si>
  <si>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</si>
  <si>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</si>
  <si>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</si>
  <si>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</si>
  <si>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</si>
  <si>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</si>
  <si>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</si>
  <si>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</si>
  <si>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</si>
  <si>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</si>
  <si>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</si>
  <si>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</si>
  <si>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</si>
  <si>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</si>
  <si>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</si>
  <si>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</si>
  <si>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</si>
  <si>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</si>
  <si>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</si>
  <si>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</si>
  <si>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</si>
  <si>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</si>
  <si>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</si>
  <si>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</si>
  <si>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</si>
  <si>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</si>
  <si>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</si>
  <si>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</si>
  <si>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</si>
  <si>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</si>
  <si>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</si>
  <si>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</si>
  <si>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</si>
  <si>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</si>
  <si>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</si>
  <si>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</si>
  <si>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</si>
  <si>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</si>
  <si>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</si>
  <si>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</si>
  <si>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</si>
  <si>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</si>
  <si>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</si>
  <si>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</si>
  <si>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</si>
  <si>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</si>
  <si>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</si>
  <si>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</si>
  <si>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</si>
  <si>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</si>
  <si>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</si>
  <si>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</si>
  <si>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</si>
  <si>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</si>
  <si>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</si>
  <si>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</si>
  <si>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</si>
  <si>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</si>
  <si>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</si>
  <si>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</si>
  <si>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</si>
  <si>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</si>
  <si>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</si>
  <si>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</si>
  <si>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</si>
  <si>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</si>
  <si>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</si>
  <si>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</si>
  <si>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</si>
  <si>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</si>
  <si>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</si>
  <si>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</si>
  <si>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</si>
  <si>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</si>
  <si>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</si>
  <si>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</si>
  <si>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</si>
  <si>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</si>
  <si>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</si>
  <si>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</si>
  <si>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</si>
  <si>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</si>
  <si>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</si>
  <si>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</si>
  <si>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</si>
  <si>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</si>
  <si>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</si>
  <si>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</si>
  <si>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</si>
  <si>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</si>
  <si>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</si>
  <si>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</si>
  <si>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</si>
  <si>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</si>
  <si>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</si>
  <si>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</si>
  <si>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</si>
  <si>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</si>
  <si>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</si>
  <si>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</si>
  <si>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</si>
  <si>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</si>
  <si>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</si>
  <si>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</si>
  <si>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</si>
  <si>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</si>
  <si>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</si>
  <si>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</si>
  <si>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</si>
  <si>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</si>
  <si>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</si>
  <si>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</si>
  <si>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</si>
  <si>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</si>
  <si>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</si>
  <si>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</si>
  <si>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</si>
  <si>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</si>
  <si>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</si>
  <si>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</si>
  <si>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</si>
  <si>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</si>
  <si>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</si>
  <si>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</si>
  <si>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</si>
  <si>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</si>
  <si>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</si>
  <si>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</si>
  <si>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</si>
  <si>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</si>
  <si>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</si>
  <si>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</si>
  <si>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</si>
  <si>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</si>
  <si>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</si>
  <si>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</si>
  <si>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</si>
  <si>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</si>
  <si>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</si>
  <si>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</si>
  <si>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</si>
  <si>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</si>
  <si>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</si>
  <si>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</si>
  <si>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</si>
  <si>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</si>
  <si>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</si>
  <si>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</si>
  <si>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</si>
  <si>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</si>
  <si>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</si>
  <si>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</si>
  <si>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</si>
  <si>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</si>
  <si>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</si>
  <si>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</si>
  <si>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</si>
  <si>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</si>
  <si>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</si>
  <si>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</si>
  <si>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</si>
  <si>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</si>
  <si>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</si>
  <si>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</si>
  <si>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</si>
  <si>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</si>
  <si>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</si>
  <si>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</si>
  <si>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</si>
  <si>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</si>
  <si>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</si>
  <si>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</si>
  <si>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</si>
  <si>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</si>
  <si>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</si>
  <si>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</si>
  <si>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</si>
  <si>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</si>
  <si>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</si>
  <si>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</si>
  <si>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</si>
  <si>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</si>
  <si>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</si>
  <si>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</si>
  <si>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</si>
  <si>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</si>
  <si>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</si>
  <si>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</si>
  <si>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</si>
  <si>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</si>
  <si>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</si>
  <si>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</si>
  <si>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</si>
  <si>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</si>
  <si>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</si>
  <si>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</si>
  <si>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</si>
  <si>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</si>
  <si>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</si>
  <si>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</si>
  <si>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</si>
  <si>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</si>
  <si>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</si>
  <si>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</si>
  <si>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</si>
  <si>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</si>
  <si>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</si>
  <si>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</si>
  <si>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</si>
  <si>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</si>
  <si>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</si>
  <si>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</si>
  <si>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</si>
  <si>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</si>
  <si>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</si>
  <si>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</si>
  <si>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</si>
  <si>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</si>
  <si>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</si>
  <si>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</si>
  <si>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</si>
  <si>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</si>
  <si>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</si>
  <si>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</si>
  <si>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</si>
  <si>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</si>
  <si>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</si>
  <si>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</si>
  <si>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</si>
  <si>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</si>
  <si>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</si>
  <si>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</si>
  <si>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</si>
  <si>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</si>
  <si>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</si>
  <si>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</si>
  <si>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</si>
  <si>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</si>
  <si>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</si>
  <si>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</si>
  <si>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</si>
  <si>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</si>
  <si>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</si>
  <si>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</si>
  <si>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</si>
  <si>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</si>
  <si>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</si>
  <si>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</si>
  <si>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</si>
  <si>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</si>
  <si>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</si>
  <si>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</si>
  <si>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</si>
  <si>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</si>
  <si>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</si>
  <si>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</si>
  <si>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</si>
  <si>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</si>
  <si>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</si>
  <si>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</si>
  <si>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</si>
  <si>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</si>
  <si>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</si>
  <si>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</si>
  <si>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</si>
  <si>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</si>
  <si>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</si>
  <si>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</si>
  <si>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</si>
  <si>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</si>
  <si>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</si>
  <si>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</si>
  <si>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</si>
  <si>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</si>
  <si>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</si>
  <si>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</si>
  <si>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</si>
  <si>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</si>
  <si>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</si>
  <si>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</si>
  <si>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</si>
  <si>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</si>
  <si>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</si>
  <si>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</si>
  <si>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</si>
  <si>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</si>
  <si>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</si>
  <si>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</si>
  <si>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</si>
  <si>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</si>
  <si>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</si>
  <si>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</si>
  <si>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</si>
  <si>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</si>
  <si>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</si>
  <si>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</si>
  <si>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</si>
  <si>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</si>
  <si>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</si>
  <si>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</si>
  <si>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</si>
  <si>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</si>
  <si>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</si>
  <si>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</si>
  <si>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</si>
  <si>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</si>
  <si>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</si>
  <si>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</si>
  <si>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</si>
  <si>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</si>
  <si>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</si>
  <si>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</si>
  <si>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</si>
  <si>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</si>
  <si>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</si>
  <si>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</si>
  <si>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</si>
  <si>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</si>
  <si>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</si>
  <si>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</si>
  <si>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</si>
  <si>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</si>
  <si>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</si>
  <si>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</si>
  <si>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</si>
  <si>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</si>
  <si>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</si>
  <si>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</si>
  <si>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</si>
  <si>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</si>
  <si>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</si>
  <si>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</si>
  <si>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</si>
  <si>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</si>
  <si>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</si>
  <si>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</si>
  <si>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</si>
  <si>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</si>
  <si>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</si>
  <si>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</si>
  <si>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</si>
  <si>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</si>
  <si>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</si>
  <si>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</si>
  <si>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</si>
  <si>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</si>
  <si>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</si>
  <si>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</si>
  <si>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</si>
  <si>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</si>
  <si>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</si>
  <si>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</si>
  <si>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</si>
  <si>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</si>
  <si>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</si>
  <si>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</si>
  <si>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</si>
  <si>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</si>
  <si>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</si>
  <si>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</si>
  <si>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</si>
  <si>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</si>
  <si>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</si>
  <si>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</si>
  <si>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</si>
  <si>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</si>
  <si>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</si>
  <si>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</si>
  <si>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</si>
  <si>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</si>
  <si>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</si>
  <si>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</si>
  <si>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</si>
  <si>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</si>
  <si>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</si>
  <si>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</si>
  <si>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</si>
  <si>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</si>
  <si>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</si>
  <si>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</si>
  <si>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</si>
  <si>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</si>
  <si>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</si>
  <si>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</si>
  <si>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</si>
  <si>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</si>
  <si>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</si>
  <si>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</si>
  <si>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</si>
  <si>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</si>
  <si>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</si>
  <si>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</si>
  <si>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</si>
  <si>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</si>
  <si>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</si>
  <si>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</si>
  <si>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</si>
  <si>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</si>
  <si>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</si>
  <si>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</si>
  <si>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</si>
  <si>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</si>
  <si>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</si>
  <si>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</si>
  <si>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</si>
  <si>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</si>
  <si>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</si>
  <si>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</si>
  <si>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</si>
  <si>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</si>
  <si>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</si>
  <si>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</si>
  <si>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</si>
  <si>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</si>
  <si>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</si>
  <si>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</si>
  <si>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</si>
  <si>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</si>
  <si>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</si>
  <si>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</si>
  <si>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</si>
  <si>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</si>
  <si>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</si>
  <si>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</si>
  <si>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</si>
  <si>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</si>
  <si>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</si>
  <si>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</si>
  <si>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</si>
  <si>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</si>
  <si>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</si>
  <si>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</si>
  <si>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</si>
  <si>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</si>
  <si>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</si>
  <si>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</si>
  <si>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</si>
  <si>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</si>
  <si>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</si>
  <si>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</si>
  <si>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</si>
  <si>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</si>
  <si>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</si>
  <si>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</si>
  <si>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</si>
  <si>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</si>
  <si>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</si>
  <si>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</si>
  <si>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</si>
  <si>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</si>
  <si>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</si>
  <si>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</si>
  <si>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</si>
  <si>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</si>
  <si>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</si>
  <si>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</si>
  <si>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</si>
  <si>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</si>
  <si>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</si>
  <si>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</si>
  <si>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</si>
  <si>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</si>
  <si>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</si>
  <si>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</si>
  <si>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</si>
  <si>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</si>
  <si>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</si>
  <si>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</si>
  <si>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</si>
  <si>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</si>
  <si>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</si>
  <si>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</si>
  <si>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</si>
  <si>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</si>
  <si>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</si>
  <si>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</si>
  <si>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</si>
  <si>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</si>
  <si>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</si>
  <si>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</si>
  <si>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</si>
  <si>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</si>
  <si>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</si>
  <si>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</si>
  <si>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</si>
  <si>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</si>
  <si>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</si>
  <si>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</si>
  <si>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</si>
  <si>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</si>
  <si>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</si>
  <si>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</si>
  <si>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</si>
  <si>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</si>
  <si>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</si>
  <si>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</si>
  <si>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</si>
  <si>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</si>
  <si>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</si>
  <si>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</si>
  <si>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</si>
  <si>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</si>
  <si>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</si>
  <si>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</si>
  <si>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</si>
  <si>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</si>
  <si>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</si>
  <si>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</si>
  <si>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</si>
  <si>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</si>
  <si>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</si>
  <si>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</si>
  <si>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</si>
  <si>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</si>
  <si>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</si>
  <si>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</si>
  <si>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</si>
  <si>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</si>
  <si>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</si>
  <si>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</si>
  <si>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</si>
  <si>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</si>
  <si>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</si>
  <si>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</si>
  <si>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</si>
  <si>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</si>
  <si>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</si>
  <si>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</si>
  <si>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</si>
  <si>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</si>
  <si>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</si>
  <si>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</si>
  <si>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</si>
  <si>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</si>
  <si>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</si>
  <si>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</si>
  <si>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</si>
  <si>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</si>
  <si>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</si>
  <si>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</si>
  <si>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</si>
  <si>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</si>
  <si>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</si>
  <si>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</si>
  <si>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</si>
  <si>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</si>
  <si>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</si>
  <si>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</si>
  <si>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</si>
  <si>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</si>
  <si>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</si>
  <si>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</si>
  <si>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</si>
  <si>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</si>
  <si>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</si>
  <si>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</si>
  <si>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</si>
  <si>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</si>
  <si>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</si>
  <si>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</si>
  <si>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</si>
  <si>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</si>
  <si>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</si>
  <si>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</si>
  <si>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</si>
  <si>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</si>
  <si>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</si>
  <si>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</si>
  <si>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</si>
  <si>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</si>
  <si>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</si>
  <si>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</si>
  <si>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</si>
  <si>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</si>
  <si>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</si>
  <si>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</si>
  <si>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</si>
  <si>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</si>
  <si>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</si>
  <si>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</si>
  <si>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</si>
  <si>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</si>
  <si>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</si>
  <si>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</si>
  <si>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</si>
  <si>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</si>
  <si>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</si>
  <si>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</si>
  <si>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</si>
  <si>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</si>
  <si>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</si>
  <si>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</si>
  <si>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</si>
  <si>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</si>
  <si>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</si>
  <si>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</si>
  <si>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</si>
  <si>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</si>
  <si>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</si>
  <si>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</si>
  <si>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</si>
  <si>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</si>
  <si>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</si>
  <si>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</si>
  <si>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</si>
  <si>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</si>
  <si>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</si>
  <si>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</si>
  <si>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</si>
  <si>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</si>
  <si>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</si>
  <si>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</si>
  <si>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</si>
  <si>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</si>
  <si>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</si>
  <si>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</si>
  <si>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</si>
  <si>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</si>
  <si>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</si>
  <si>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</si>
  <si>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</si>
  <si>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</si>
  <si>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</si>
  <si>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</si>
  <si>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</si>
  <si>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</si>
  <si>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</si>
  <si>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</si>
  <si>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</si>
  <si>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</si>
  <si>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</si>
  <si>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</si>
  <si>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</si>
  <si>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</si>
  <si>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</si>
  <si>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</si>
  <si>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</si>
  <si>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</si>
  <si>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</si>
  <si>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</si>
  <si>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</si>
  <si>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</si>
  <si>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</si>
  <si>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</si>
  <si>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</si>
  <si>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</si>
  <si>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</si>
  <si>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</si>
  <si>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</si>
  <si>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</si>
  <si>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</si>
  <si>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</si>
  <si>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</si>
  <si>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</si>
  <si>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</si>
  <si>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</si>
  <si>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</si>
  <si>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</si>
  <si>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</si>
  <si>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</si>
  <si>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</si>
  <si>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</si>
  <si>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</si>
  <si>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</si>
  <si>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</si>
  <si>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</si>
  <si>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</si>
  <si>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</si>
  <si>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</si>
  <si>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</si>
  <si>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</si>
  <si>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</si>
  <si>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</si>
  <si>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</si>
  <si>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</si>
  <si>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</si>
  <si>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</si>
  <si>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</si>
  <si>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</si>
  <si>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</si>
  <si>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</si>
  <si>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</si>
  <si>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</si>
  <si>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</si>
  <si>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</si>
  <si>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</si>
  <si>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</si>
  <si>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</si>
  <si>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</si>
  <si>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</si>
  <si>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</si>
  <si>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</si>
  <si>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</si>
  <si>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</si>
  <si>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</si>
  <si>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</si>
  <si>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</si>
  <si>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</si>
  <si>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</si>
  <si>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</si>
  <si>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</si>
  <si>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</si>
  <si>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</si>
  <si>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</si>
  <si>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</si>
  <si>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</si>
  <si>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</si>
  <si>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</si>
  <si>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</si>
  <si>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</si>
  <si>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</si>
  <si>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</si>
  <si>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</si>
  <si>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</si>
  <si>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</si>
  <si>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</si>
  <si>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</si>
  <si>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</si>
  <si>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</si>
  <si>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</si>
  <si>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</si>
  <si>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</si>
  <si>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</si>
  <si>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</si>
  <si>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</si>
  <si>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</si>
  <si>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</si>
  <si>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</si>
  <si>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</si>
  <si>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</si>
  <si>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</si>
  <si>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</si>
  <si>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</si>
  <si>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</si>
  <si>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</si>
  <si>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</si>
  <si>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</si>
  <si>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</si>
  <si>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</si>
  <si>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</si>
  <si>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</si>
  <si>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</si>
  <si>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</si>
  <si>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</si>
  <si>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</si>
  <si>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</si>
  <si>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</si>
  <si>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</si>
  <si>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</si>
  <si>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</si>
  <si>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</si>
  <si>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</si>
  <si>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</si>
  <si>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</si>
  <si>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</si>
  <si>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</si>
  <si>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</si>
  <si>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</si>
  <si>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</si>
  <si>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</si>
  <si>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</si>
  <si>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</si>
  <si>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</si>
  <si>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</si>
  <si>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</si>
  <si>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</si>
  <si>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</si>
  <si>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</si>
  <si>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</si>
  <si>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</si>
  <si>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</si>
  <si>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</si>
  <si>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</si>
  <si>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</si>
  <si>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</si>
  <si>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</si>
  <si>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</si>
  <si>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</si>
  <si>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</si>
  <si>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</si>
  <si>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</si>
  <si>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</si>
  <si>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</si>
  <si>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</si>
  <si>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</si>
  <si>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</si>
  <si>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</si>
  <si>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</si>
  <si>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</si>
  <si>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</si>
  <si>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</si>
  <si>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</si>
  <si>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</si>
  <si>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</si>
  <si>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</si>
  <si>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</si>
  <si>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</si>
  <si>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</si>
  <si>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</si>
  <si>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</si>
  <si>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</si>
  <si>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</si>
  <si>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</si>
  <si>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</si>
  <si>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</si>
  <si>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</si>
  <si>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</si>
  <si>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</si>
  <si>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</si>
  <si>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</si>
  <si>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</si>
  <si>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</si>
  <si>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</si>
  <si>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</si>
  <si>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</si>
  <si>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</si>
  <si>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</si>
  <si>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</si>
  <si>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</si>
  <si>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</si>
  <si>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</si>
  <si>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</si>
  <si>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</si>
  <si>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</si>
  <si>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</si>
  <si>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</si>
  <si>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</si>
  <si>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</si>
  <si>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</si>
  <si>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</si>
  <si>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</si>
  <si>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</si>
  <si>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</si>
  <si>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</si>
  <si>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</si>
  <si>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</si>
  <si>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</si>
  <si>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</si>
  <si>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</si>
  <si>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</si>
  <si>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</si>
  <si>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</si>
  <si>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</si>
  <si>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</si>
  <si>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</si>
  <si>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</si>
  <si>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</si>
  <si>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</si>
  <si>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</si>
  <si>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</si>
  <si>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</si>
  <si>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</si>
  <si>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</si>
  <si>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</si>
  <si>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</si>
  <si>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</si>
  <si>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</si>
  <si>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</si>
  <si>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</si>
  <si>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</si>
  <si>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</si>
  <si>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</si>
  <si>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</si>
  <si>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</si>
  <si>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</si>
  <si>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</si>
  <si>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</si>
  <si>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</si>
  <si>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</si>
  <si>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</si>
  <si>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</si>
  <si>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</si>
  <si>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</si>
  <si>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</si>
  <si>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</si>
  <si>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</si>
  <si>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</si>
  <si>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</si>
  <si>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</si>
  <si>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</si>
  <si>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</si>
  <si>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</si>
  <si>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</si>
  <si>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</si>
  <si>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</si>
  <si>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</si>
  <si>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</si>
  <si>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</si>
  <si>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</si>
  <si>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</si>
  <si>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</si>
  <si>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</si>
  <si>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</si>
  <si>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</si>
  <si>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</si>
  <si>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</si>
  <si>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</si>
  <si>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</si>
  <si>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</si>
  <si>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</si>
  <si>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</si>
  <si>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</si>
  <si>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</si>
  <si>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</si>
  <si>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</si>
  <si>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</si>
  <si>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</si>
  <si>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</si>
  <si>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</si>
  <si>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</si>
  <si>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</si>
  <si>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</si>
  <si>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</si>
  <si>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</si>
  <si>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</si>
  <si>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</si>
  <si>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</si>
  <si>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</si>
  <si>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</si>
  <si>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</si>
  <si>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</si>
  <si>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</si>
  <si>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</si>
  <si>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</si>
  <si>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</si>
  <si>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</si>
  <si>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</si>
  <si>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</si>
  <si>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</si>
  <si>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</si>
  <si>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</si>
  <si>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</si>
  <si>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</si>
  <si>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</si>
  <si>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</si>
  <si>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</si>
  <si>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</si>
  <si>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</si>
  <si>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</si>
  <si>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</si>
  <si>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</si>
  <si>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</si>
  <si>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</si>
  <si>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</si>
  <si>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</si>
  <si>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</si>
  <si>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</si>
  <si>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</si>
  <si>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</si>
  <si>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</si>
  <si>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</si>
  <si>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</si>
  <si>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</si>
  <si>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</si>
  <si>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</si>
  <si>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</si>
  <si>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</si>
  <si>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</si>
  <si>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</si>
  <si>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</si>
  <si>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</si>
  <si>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</si>
  <si>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</si>
  <si>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</si>
  <si>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</si>
  <si>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</si>
  <si>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</si>
  <si>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</si>
  <si>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</si>
  <si>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</si>
  <si>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</si>
  <si>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</si>
  <si>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</si>
  <si>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</si>
  <si>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</si>
  <si>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</si>
  <si>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</si>
  <si>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</si>
  <si>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</si>
  <si>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</si>
  <si>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</si>
  <si>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</si>
  <si>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</si>
  <si>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</si>
  <si>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</si>
  <si>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</si>
  <si>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</si>
  <si>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</si>
  <si>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</si>
  <si>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</si>
  <si>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</si>
  <si>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</si>
  <si>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</si>
  <si>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</si>
  <si>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</si>
  <si>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</si>
  <si>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</si>
  <si>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</si>
  <si>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</si>
  <si>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</si>
  <si>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</si>
  <si>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</si>
  <si>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</si>
  <si>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</si>
  <si>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</si>
  <si>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</si>
  <si>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</si>
  <si>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</si>
  <si>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</si>
  <si>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</si>
  <si>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</si>
  <si>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</si>
  <si>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</si>
  <si>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</si>
  <si>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</si>
  <si>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</si>
  <si>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</si>
  <si>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</si>
  <si>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</si>
  <si>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</si>
  <si>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</si>
  <si>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</si>
  <si>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</si>
  <si>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</si>
  <si>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</si>
  <si>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</si>
  <si>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</si>
  <si>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</si>
  <si>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</si>
  <si>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</si>
  <si>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</si>
  <si>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</si>
  <si>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</si>
  <si>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</si>
  <si>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</si>
  <si>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</si>
  <si>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</si>
  <si>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</si>
  <si>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</si>
  <si>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</si>
  <si>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</si>
  <si>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</si>
  <si>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</si>
  <si>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</si>
  <si>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</si>
  <si>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</si>
  <si>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</si>
  <si>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</si>
  <si>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</si>
  <si>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</si>
  <si>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</si>
  <si>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</si>
  <si>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</si>
  <si>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</si>
  <si>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</si>
  <si>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</si>
  <si>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</si>
  <si>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</si>
  <si>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</si>
  <si>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</si>
  <si>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</si>
  <si>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</si>
  <si>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</si>
  <si>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</si>
  <si>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</si>
  <si>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</si>
  <si>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</si>
  <si>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</si>
  <si>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</si>
  <si>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</si>
  <si>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</si>
  <si>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</si>
  <si>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</si>
  <si>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</si>
  <si>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</si>
  <si>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</si>
  <si>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</si>
  <si>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</si>
  <si>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</si>
  <si>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</si>
  <si>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</si>
  <si>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</si>
  <si>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</si>
  <si>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</si>
  <si>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</si>
  <si>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</si>
  <si>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</si>
  <si>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</si>
  <si>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</si>
  <si>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</si>
  <si>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</si>
  <si>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</si>
  <si>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</si>
  <si>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</si>
  <si>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</si>
  <si>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</si>
  <si>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</si>
  <si>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</si>
  <si>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</si>
  <si>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</si>
  <si>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</si>
  <si>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</si>
  <si>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</si>
  <si>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</si>
  <si>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</si>
  <si>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</si>
  <si>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</si>
  <si>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</si>
  <si>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</si>
  <si>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</si>
  <si>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</si>
  <si>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</si>
  <si>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</si>
  <si>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</si>
  <si>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</si>
  <si>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</si>
  <si>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</si>
  <si>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</si>
  <si>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</si>
  <si>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</si>
  <si>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</si>
  <si>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</si>
  <si>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</si>
  <si>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</si>
  <si>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</si>
  <si>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</si>
  <si>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</si>
  <si>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</si>
  <si>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</si>
  <si>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</si>
  <si>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</si>
  <si>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</si>
  <si>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</si>
  <si>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</si>
  <si>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</si>
  <si>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</si>
  <si>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</si>
  <si>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</si>
  <si>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</si>
  <si>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</si>
  <si>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</si>
  <si>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</si>
  <si>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</si>
  <si>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</si>
  <si>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</si>
  <si>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</si>
  <si>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</si>
  <si>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</si>
  <si>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</si>
  <si>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</si>
  <si>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</si>
  <si>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</si>
  <si>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</si>
  <si>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</si>
  <si>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</si>
  <si>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</si>
  <si>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</si>
  <si>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</si>
  <si>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</si>
  <si>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</si>
  <si>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</si>
  <si>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</si>
  <si>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</si>
  <si>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</si>
  <si>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</si>
  <si>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</si>
  <si>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</si>
  <si>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</si>
  <si>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</si>
  <si>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</si>
  <si>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</si>
  <si>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</si>
  <si>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</si>
  <si>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</si>
  <si>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</si>
  <si>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</si>
  <si>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</si>
  <si>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</si>
  <si>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</si>
  <si>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</si>
  <si>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</si>
  <si>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</si>
  <si>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</si>
  <si>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</si>
  <si>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</si>
  <si>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</si>
  <si>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</si>
  <si>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</si>
  <si>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</si>
  <si>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</si>
  <si>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</si>
  <si>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</si>
  <si>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</si>
  <si>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</si>
  <si>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</si>
  <si>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</si>
  <si>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</si>
  <si>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</si>
  <si>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</si>
  <si>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</si>
  <si>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</si>
  <si>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</si>
  <si>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</si>
  <si>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</si>
  <si>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</si>
  <si>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</si>
  <si>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</si>
  <si>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</si>
  <si>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</si>
  <si>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</si>
  <si>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</si>
  <si>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</si>
  <si>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</si>
  <si>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</si>
  <si>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</si>
  <si>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</si>
  <si>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</si>
  <si>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</si>
  <si>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</si>
  <si>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</si>
  <si>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</si>
  <si>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</si>
  <si>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</si>
  <si>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</si>
  <si>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</si>
  <si>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</si>
  <si>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</si>
  <si>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</si>
  <si>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</si>
  <si>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</si>
  <si>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</si>
  <si>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</si>
  <si>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</si>
  <si>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</si>
  <si>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</si>
  <si>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</si>
  <si>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</si>
  <si>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</si>
  <si>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</si>
  <si>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</si>
  <si>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</si>
  <si>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</si>
  <si>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</si>
  <si>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</si>
  <si>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</si>
  <si>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</si>
  <si>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</si>
  <si>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</si>
  <si>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</si>
  <si>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</si>
  <si>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</si>
  <si>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</si>
  <si>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</si>
  <si>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</si>
  <si>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</si>
  <si>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</si>
  <si>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</si>
  <si>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</si>
  <si>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</si>
  <si>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</si>
  <si>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</si>
  <si>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</si>
  <si>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</si>
  <si>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</si>
  <si>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</si>
  <si>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</si>
  <si>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</si>
  <si>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</si>
  <si>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</si>
  <si>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</si>
  <si>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</si>
  <si>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</si>
  <si>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</si>
  <si>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</si>
  <si>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</si>
  <si>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</si>
  <si>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</si>
  <si>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</si>
  <si>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</si>
  <si>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</si>
  <si>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</si>
  <si>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</si>
  <si>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</si>
  <si>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</si>
  <si>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</si>
  <si>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</si>
  <si>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</si>
  <si>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</si>
  <si>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</si>
  <si>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</si>
  <si>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</si>
  <si>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</si>
  <si>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</si>
  <si>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</si>
  <si>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</si>
  <si>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</si>
  <si>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</si>
  <si>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</si>
  <si>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</si>
  <si>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</si>
  <si>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</si>
  <si>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</si>
  <si>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</si>
  <si>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</si>
  <si>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</si>
  <si>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</si>
  <si>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</si>
  <si>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</si>
  <si>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</si>
  <si>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</si>
  <si>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</si>
  <si>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</si>
  <si>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</si>
  <si>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</si>
  <si>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</si>
  <si>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</si>
  <si>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</si>
  <si>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</si>
  <si>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</si>
  <si>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</si>
  <si>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</si>
  <si>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</si>
  <si>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</si>
  <si>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</si>
  <si>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</si>
  <si>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</si>
  <si>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</si>
  <si>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</si>
  <si>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</si>
  <si>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</si>
  <si>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</si>
  <si>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</si>
  <si>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</si>
  <si>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</si>
  <si>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</si>
  <si>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</si>
  <si>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</si>
  <si>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</si>
  <si>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</si>
  <si>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</si>
  <si>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</si>
  <si>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</si>
  <si>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</si>
  <si>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</si>
  <si>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</si>
  <si>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</si>
  <si>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</si>
  <si>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</si>
  <si>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</si>
  <si>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</si>
  <si>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</si>
  <si>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</si>
  <si>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</si>
  <si>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</si>
  <si>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</si>
  <si>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</si>
  <si>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</si>
  <si>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</si>
  <si>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</si>
  <si>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</si>
  <si>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</si>
  <si>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</si>
  <si>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</si>
  <si>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</si>
  <si>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</si>
  <si>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</si>
  <si>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</si>
  <si>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</si>
  <si>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</si>
  <si>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</si>
  <si>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</si>
  <si>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</si>
  <si>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</si>
  <si>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</si>
  <si>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</si>
  <si>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</si>
  <si>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</si>
  <si>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</si>
  <si>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</si>
  <si>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</si>
  <si>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</si>
  <si>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</si>
  <si>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</si>
  <si>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</si>
  <si>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</si>
  <si>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</si>
  <si>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</si>
  <si>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</si>
  <si>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</si>
  <si>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</si>
  <si>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</si>
  <si>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</si>
  <si>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</si>
  <si>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</si>
  <si>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</si>
  <si>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</si>
  <si>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</si>
  <si>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</si>
  <si>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</si>
  <si>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</si>
  <si>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</si>
  <si>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</si>
  <si>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</si>
  <si>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</si>
  <si>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</si>
  <si>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</si>
  <si>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</si>
  <si>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</si>
  <si>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</si>
  <si>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</si>
  <si>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</si>
  <si>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</si>
  <si>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</si>
  <si>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</si>
  <si>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</si>
  <si>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</si>
  <si>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</si>
  <si>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</si>
  <si>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</si>
  <si>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</si>
  <si>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</si>
  <si>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</si>
  <si>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</si>
  <si>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</si>
  <si>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</si>
  <si>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</si>
  <si>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</si>
  <si>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</si>
  <si>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</si>
  <si>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</si>
  <si>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</si>
  <si>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</si>
  <si>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</si>
  <si>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</si>
  <si>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</si>
  <si>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</si>
  <si>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</si>
  <si>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</si>
  <si>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</si>
  <si>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</si>
  <si>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</si>
  <si>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</si>
  <si>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</si>
  <si>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</si>
  <si>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</si>
  <si>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</si>
  <si>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</si>
  <si>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</si>
  <si>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</si>
  <si>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</si>
  <si>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</si>
  <si>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</si>
  <si>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</si>
  <si>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</si>
  <si>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</si>
  <si>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</si>
  <si>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</si>
  <si>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</si>
  <si>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</si>
  <si>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</si>
  <si>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</si>
  <si>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</si>
  <si>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</si>
  <si>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</si>
  <si>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</si>
  <si>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</si>
  <si>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</si>
  <si>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</si>
  <si>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</si>
  <si>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</si>
  <si>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</si>
  <si>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</si>
  <si>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</si>
  <si>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</si>
  <si>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</si>
  <si>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</si>
  <si>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</si>
  <si>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</si>
  <si>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</si>
  <si>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</si>
  <si>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</si>
  <si>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</si>
  <si>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</si>
  <si>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</si>
  <si>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</si>
  <si>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</si>
  <si>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</si>
  <si>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</si>
  <si>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</si>
  <si>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</si>
  <si>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</si>
  <si>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</si>
  <si>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</si>
  <si>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</si>
  <si>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</si>
  <si>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</si>
  <si>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</si>
  <si>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</si>
  <si>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</si>
  <si>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</si>
  <si>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</si>
  <si>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</si>
  <si>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</si>
  <si>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</si>
  <si>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</si>
  <si>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</si>
  <si>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</si>
  <si>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</si>
  <si>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</si>
  <si>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</si>
  <si>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</si>
  <si>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</si>
  <si>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</si>
  <si>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</si>
  <si>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</si>
  <si>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</si>
  <si>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</si>
  <si>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</si>
  <si>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</si>
  <si>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</si>
  <si>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</si>
  <si>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</si>
  <si>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</si>
  <si>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</si>
  <si>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</si>
  <si>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</si>
  <si>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</si>
  <si>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</si>
  <si>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</si>
  <si>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</si>
  <si>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</si>
  <si>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</si>
  <si>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</si>
  <si>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</si>
  <si>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</si>
  <si>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</si>
  <si>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</si>
  <si>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</si>
  <si>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</si>
  <si>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</si>
  <si>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</si>
  <si>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</si>
  <si>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</si>
  <si>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</si>
  <si>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</si>
  <si>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</si>
  <si>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</si>
  <si>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</si>
  <si>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</si>
  <si>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</si>
  <si>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</si>
  <si>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</si>
  <si>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</si>
  <si>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</si>
  <si>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</si>
  <si>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</si>
  <si>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</si>
  <si>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</si>
  <si>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</si>
  <si>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</si>
  <si>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</si>
  <si>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</si>
  <si>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</si>
  <si>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</si>
  <si>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</si>
  <si>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</si>
  <si>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</si>
  <si>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</si>
  <si>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</si>
  <si>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</si>
  <si>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</si>
  <si>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</si>
  <si>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</si>
  <si>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</si>
  <si>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</si>
  <si>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</si>
  <si>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</si>
  <si>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</si>
  <si>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</si>
  <si>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</si>
  <si>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</si>
  <si>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</si>
  <si>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</si>
  <si>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</si>
  <si>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</si>
  <si>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</si>
  <si>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</si>
  <si>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</si>
  <si>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</si>
  <si>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</si>
  <si>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</si>
  <si>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</si>
  <si>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</si>
  <si>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</si>
  <si>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</si>
  <si>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</si>
  <si>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</si>
  <si>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</si>
  <si>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</si>
  <si>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</si>
  <si>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</si>
  <si>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</si>
  <si>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</si>
  <si>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</si>
  <si>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</si>
  <si>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</si>
  <si>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</si>
  <si>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</si>
  <si>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</si>
  <si>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</si>
  <si>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</si>
  <si>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</si>
  <si>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</si>
  <si>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</si>
  <si>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</si>
  <si>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</si>
  <si>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</si>
  <si>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</si>
  <si>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</si>
  <si>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</si>
  <si>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</si>
  <si>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</si>
  <si>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</si>
  <si>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</si>
  <si>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</si>
  <si>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</si>
  <si>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</si>
  <si>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</si>
  <si>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</si>
  <si>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</si>
  <si>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</si>
  <si>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</si>
  <si>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</si>
  <si>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</si>
  <si>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</si>
  <si>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</si>
  <si>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</si>
  <si>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</si>
  <si>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</si>
  <si>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</si>
  <si>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</si>
  <si>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</si>
  <si>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</si>
  <si>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</si>
  <si>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</si>
  <si>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</si>
  <si>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</si>
  <si>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</si>
  <si>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</si>
  <si>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</si>
  <si>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</si>
  <si>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</si>
  <si>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</si>
  <si>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</si>
  <si>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</si>
  <si>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</si>
  <si>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</si>
  <si>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</si>
  <si>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</si>
  <si>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</si>
  <si>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</si>
  <si>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</si>
  <si>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</si>
  <si>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</si>
  <si>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</si>
  <si>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</si>
  <si>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</si>
  <si>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</si>
  <si>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</si>
  <si>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</si>
  <si>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</si>
  <si>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</si>
  <si>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</si>
  <si>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</si>
  <si>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</si>
  <si>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</si>
  <si>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</si>
  <si>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</si>
  <si>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</si>
  <si>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</si>
  <si>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</si>
  <si>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</si>
  <si>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</si>
  <si>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</si>
  <si>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</si>
  <si>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</si>
  <si>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</si>
  <si>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</si>
  <si>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</si>
  <si>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</si>
  <si>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</si>
  <si>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</si>
  <si>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</si>
  <si>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</si>
  <si>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</si>
  <si>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</si>
  <si>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</si>
  <si>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</si>
  <si>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</si>
  <si>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</si>
  <si>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</si>
  <si>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</si>
  <si>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</si>
  <si>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</si>
  <si>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</si>
  <si>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</si>
  <si>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</si>
  <si>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</si>
  <si>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</si>
  <si>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</si>
  <si>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</si>
  <si>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</si>
  <si>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</si>
  <si>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</si>
  <si>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</si>
  <si>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</si>
  <si>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</si>
  <si>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</si>
  <si>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</si>
  <si>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</si>
  <si>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</si>
  <si>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</si>
  <si>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</si>
  <si>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</si>
  <si>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</si>
  <si>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</si>
  <si>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</si>
  <si>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</si>
  <si>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</si>
  <si>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</si>
  <si>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</si>
  <si>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</si>
  <si>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</si>
  <si>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</si>
  <si>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</si>
  <si>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</si>
  <si>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</si>
  <si>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</si>
  <si>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</si>
  <si>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</si>
  <si>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</si>
  <si>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</si>
  <si>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</si>
  <si>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</si>
  <si>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</si>
  <si>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</si>
  <si>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</si>
  <si>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</si>
  <si>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</si>
  <si>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</si>
  <si>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</si>
  <si>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</si>
  <si>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</si>
  <si>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</si>
  <si>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</si>
  <si>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</si>
  <si>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</si>
  <si>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</si>
  <si>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</si>
  <si>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</si>
  <si>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</si>
  <si>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</si>
  <si>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</si>
  <si>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</si>
  <si>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</si>
  <si>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</si>
  <si>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</si>
  <si>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</si>
  <si>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</si>
  <si>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</si>
  <si>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</si>
  <si>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</si>
  <si>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</si>
  <si>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</si>
  <si>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</si>
  <si>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</si>
  <si>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</si>
  <si>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</si>
  <si>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</si>
  <si>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</si>
  <si>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</si>
  <si>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</si>
  <si>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</si>
  <si>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</si>
  <si>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</si>
  <si>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</si>
  <si>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</si>
  <si>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</si>
  <si>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</si>
  <si>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</si>
  <si>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</si>
  <si>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</si>
  <si>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</si>
  <si>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</si>
  <si>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</si>
  <si>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</si>
  <si>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</si>
  <si>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</si>
  <si>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</si>
  <si>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</si>
  <si>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</si>
  <si>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</si>
  <si>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</si>
  <si>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</si>
  <si>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</si>
  <si>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</si>
  <si>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</si>
  <si>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</si>
  <si>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</si>
  <si>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</si>
  <si>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</si>
  <si>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</si>
  <si>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</si>
  <si>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</si>
  <si>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</si>
  <si>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</si>
  <si>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</si>
  <si>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</si>
  <si>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</si>
  <si>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</si>
  <si>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</si>
  <si>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</si>
  <si>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</si>
  <si>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</si>
  <si>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</si>
  <si>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</si>
  <si>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</si>
  <si>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</si>
  <si>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</si>
  <si>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</si>
  <si>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</si>
  <si>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</si>
  <si>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</si>
  <si>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</si>
  <si>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</si>
  <si>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</si>
  <si>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</si>
  <si>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</si>
  <si>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</si>
  <si>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</si>
  <si>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</si>
  <si>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</si>
  <si>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</si>
  <si>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</si>
  <si>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</si>
  <si>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</si>
  <si>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</si>
  <si>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</si>
  <si>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</si>
  <si>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</si>
  <si>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</si>
  <si>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</si>
  <si>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</si>
  <si>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</si>
  <si>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</si>
  <si>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</si>
  <si>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</si>
  <si>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</si>
  <si>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</si>
  <si>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</si>
  <si>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</si>
  <si>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</si>
  <si>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</si>
  <si>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</si>
  <si>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</si>
  <si>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</si>
  <si>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</si>
  <si>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</si>
  <si>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</si>
  <si>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</si>
  <si>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</si>
  <si>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</si>
  <si>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</si>
  <si>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</si>
  <si>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</si>
  <si>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</si>
  <si>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</si>
  <si>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</si>
  <si>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</si>
  <si>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</si>
  <si>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</si>
  <si>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</si>
  <si>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</si>
  <si>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</si>
  <si>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</si>
  <si>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</si>
  <si>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</si>
  <si>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</si>
  <si>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</si>
  <si>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</si>
  <si>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</si>
  <si>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</si>
  <si>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</si>
  <si>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</si>
  <si>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</si>
  <si>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</si>
  <si>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</si>
  <si>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</si>
  <si>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</si>
  <si>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</si>
  <si>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</si>
  <si>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</si>
  <si>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</si>
  <si>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</si>
  <si>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</si>
  <si>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</si>
  <si>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</si>
  <si>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</si>
  <si>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</si>
  <si>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</si>
  <si>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</si>
  <si>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</si>
  <si>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</si>
  <si>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</si>
  <si>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</si>
  <si>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</si>
  <si>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</si>
  <si>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</si>
  <si>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</si>
  <si>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</si>
  <si>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</si>
  <si>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</si>
  <si>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</si>
  <si>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</si>
  <si>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</si>
  <si>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</si>
  <si>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</si>
  <si>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</si>
  <si>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</si>
  <si>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</si>
  <si>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</si>
  <si>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</si>
  <si>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</si>
  <si>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</si>
  <si>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</si>
  <si>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</si>
  <si>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</si>
  <si>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</si>
  <si>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</si>
  <si>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</si>
  <si>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</si>
  <si>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</si>
  <si>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</si>
  <si>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</si>
  <si>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</si>
  <si>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</si>
  <si>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</si>
  <si>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</si>
  <si>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</si>
  <si>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</si>
  <si>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</si>
  <si>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</si>
  <si>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</si>
  <si>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</si>
  <si>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</si>
  <si>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</si>
  <si>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</si>
  <si>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</si>
  <si>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</si>
  <si>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</si>
  <si>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</si>
  <si>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</si>
  <si>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</si>
  <si>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</si>
  <si>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</si>
  <si>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</si>
  <si>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</si>
  <si>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</si>
  <si>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</si>
  <si>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</si>
  <si>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</si>
  <si>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</si>
  <si>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</si>
  <si>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</si>
  <si>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</si>
  <si>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</si>
  <si>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</si>
  <si>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</si>
  <si>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</si>
  <si>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</si>
  <si>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</si>
  <si>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</si>
  <si>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</si>
  <si>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</si>
  <si>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</si>
  <si>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</si>
  <si>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</si>
  <si>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</si>
  <si>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</si>
  <si>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</si>
  <si>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</si>
  <si>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</si>
  <si>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</si>
  <si>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</si>
  <si>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</si>
  <si>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</si>
  <si>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</si>
  <si>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</si>
  <si>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</si>
  <si>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</si>
  <si>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</si>
  <si>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</si>
  <si>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</si>
  <si>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</si>
  <si>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</si>
  <si>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</si>
  <si>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</si>
  <si>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</si>
  <si>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</si>
  <si>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</si>
  <si>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</si>
  <si>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</si>
  <si>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</si>
  <si>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</si>
  <si>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</si>
  <si>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</si>
  <si>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</si>
  <si>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</si>
  <si>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</si>
  <si>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</si>
  <si>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</si>
  <si>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</si>
  <si>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</si>
  <si>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</si>
  <si>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</si>
  <si>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</si>
  <si>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</si>
  <si>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</si>
  <si>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</si>
  <si>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</si>
  <si>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</si>
  <si>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</si>
  <si>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</si>
  <si>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</si>
  <si>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</si>
  <si>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</si>
  <si>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</si>
  <si>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</si>
  <si>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</si>
  <si>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</si>
  <si>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</si>
  <si>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</si>
  <si>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</si>
  <si>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</si>
  <si>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</si>
  <si>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</si>
  <si>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</si>
  <si>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</si>
  <si>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</si>
  <si>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</si>
  <si>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</si>
  <si>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</si>
  <si>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</si>
  <si>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</si>
  <si>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</si>
  <si>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</si>
  <si>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</si>
  <si>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</si>
  <si>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</si>
  <si>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</si>
  <si>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</si>
  <si>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</si>
  <si>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</si>
  <si>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</si>
  <si>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</si>
  <si>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</si>
  <si>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</si>
  <si>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</si>
  <si>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</si>
  <si>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</si>
  <si>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</si>
  <si>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</si>
  <si>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</si>
  <si>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</si>
  <si>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</si>
  <si>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</si>
  <si>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</si>
  <si>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</si>
  <si>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</si>
  <si>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</si>
  <si>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</si>
  <si>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</si>
  <si>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</si>
  <si>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</si>
  <si>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</si>
  <si>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</si>
  <si>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</si>
  <si>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</si>
  <si>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</si>
  <si>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</si>
  <si>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</si>
  <si>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</si>
  <si>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</si>
  <si>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</si>
  <si>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</si>
  <si>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</si>
  <si>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</si>
  <si>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</si>
  <si>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</si>
  <si>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</si>
  <si>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</si>
  <si>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</si>
  <si>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</si>
  <si>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</si>
  <si>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</si>
  <si>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</si>
  <si>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</si>
  <si>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</si>
  <si>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</si>
  <si>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</si>
  <si>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</si>
  <si>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</si>
  <si>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</si>
  <si>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</si>
  <si>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</si>
  <si>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</si>
  <si>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</si>
  <si>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</si>
  <si>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</si>
  <si>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</si>
  <si>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</si>
  <si>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</si>
  <si>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</si>
  <si>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</si>
  <si>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</si>
  <si>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</si>
  <si>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</si>
  <si>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</si>
  <si>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</si>
  <si>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</si>
  <si>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</si>
  <si>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</si>
  <si>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</si>
  <si>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</si>
  <si>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</si>
  <si>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</si>
  <si>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</si>
  <si>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</si>
  <si>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</si>
  <si>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</si>
  <si>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</si>
  <si>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</si>
  <si>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</si>
  <si>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</si>
  <si>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</si>
  <si>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</si>
  <si>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</si>
  <si>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</si>
  <si>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</si>
  <si>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</si>
  <si>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</si>
  <si>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</si>
  <si>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</si>
  <si>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</si>
  <si>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</si>
  <si>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</si>
  <si>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</si>
  <si>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</si>
  <si>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</si>
  <si>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</si>
  <si>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</si>
  <si>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</si>
  <si>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</si>
  <si>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</si>
  <si>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</si>
  <si>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</si>
  <si>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</si>
  <si>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</si>
  <si>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</si>
  <si>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</si>
  <si>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</si>
  <si>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</si>
  <si>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</si>
  <si>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</si>
  <si>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</si>
  <si>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</si>
  <si>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</si>
  <si>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</si>
  <si>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</si>
  <si>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</si>
  <si>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</si>
  <si>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</si>
  <si>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</si>
  <si>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</si>
  <si>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</si>
  <si>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</si>
  <si>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</si>
  <si>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</si>
  <si>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</si>
  <si>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</si>
  <si>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</si>
  <si>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</si>
  <si>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</si>
  <si>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</si>
  <si>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</si>
  <si>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</si>
  <si>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</si>
  <si>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</si>
  <si>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</si>
  <si>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</si>
  <si>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</si>
  <si>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</si>
  <si>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</si>
  <si>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</si>
  <si>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</si>
  <si>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</si>
  <si>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</si>
  <si>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</si>
  <si>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</si>
  <si>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</si>
  <si>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</si>
  <si>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</si>
  <si>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</si>
  <si>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</si>
  <si>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</si>
  <si>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</si>
  <si>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</si>
  <si>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</si>
  <si>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</si>
  <si>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</si>
  <si>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</si>
  <si>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</si>
  <si>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</si>
  <si>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</si>
  <si>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</si>
  <si>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</si>
  <si>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</si>
  <si>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</si>
  <si>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</si>
  <si>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</si>
  <si>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</si>
  <si>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</si>
  <si>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</si>
  <si>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</si>
  <si>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</si>
  <si>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</si>
  <si>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</si>
  <si>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</si>
  <si>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</si>
  <si>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</si>
  <si>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</si>
  <si>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</si>
  <si>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</si>
  <si>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</si>
  <si>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</si>
  <si>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</si>
  <si>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</si>
  <si>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</si>
  <si>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</si>
  <si>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</si>
  <si>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</si>
  <si>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</si>
  <si>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</si>
  <si>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</si>
  <si>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</si>
  <si>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</si>
  <si>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</si>
  <si>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</si>
  <si>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</si>
  <si>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</si>
  <si>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</si>
  <si>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</si>
  <si>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</si>
  <si>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</si>
  <si>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</si>
  <si>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</si>
  <si>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</si>
  <si>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</si>
  <si>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</si>
  <si>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</si>
  <si>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</si>
  <si>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</si>
  <si>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</si>
  <si>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</si>
  <si>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</si>
  <si>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</si>
  <si>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</si>
  <si>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</si>
  <si>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</si>
  <si>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</si>
  <si>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</si>
  <si>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</si>
  <si>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</si>
  <si>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</si>
  <si>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</si>
  <si>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</si>
  <si>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</si>
  <si>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</si>
  <si>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</si>
  <si>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</si>
  <si>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</si>
  <si>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</si>
  <si>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</si>
  <si>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</si>
  <si>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</si>
  <si>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</si>
  <si>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</si>
  <si>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</si>
  <si>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</si>
  <si>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</si>
  <si>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</si>
  <si>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</si>
  <si>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</si>
  <si>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</si>
  <si>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</si>
  <si>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</si>
  <si>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</si>
  <si>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</si>
  <si>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</si>
  <si>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</si>
  <si>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</si>
  <si>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</si>
  <si>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</si>
  <si>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</si>
  <si>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</si>
  <si>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</si>
  <si>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</si>
  <si>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</si>
  <si>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</si>
  <si>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</si>
  <si>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</si>
  <si>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</si>
  <si>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</si>
  <si>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</si>
  <si>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</si>
  <si>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</si>
  <si>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</si>
  <si>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</si>
  <si>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</si>
  <si>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</si>
  <si>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</si>
  <si>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</si>
  <si>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</si>
  <si>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</si>
  <si>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</si>
  <si>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</si>
  <si>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</si>
  <si>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</si>
  <si>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</si>
  <si>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</si>
  <si>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</si>
  <si>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</si>
  <si>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</si>
  <si>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</si>
  <si>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</si>
  <si>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</si>
  <si>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</si>
  <si>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</si>
  <si>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</si>
  <si>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</si>
  <si>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</si>
  <si>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</si>
  <si>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</si>
  <si>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</si>
  <si>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</si>
  <si>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</si>
  <si>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</si>
  <si>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</si>
  <si>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</si>
  <si>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</si>
  <si>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</si>
  <si>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</si>
  <si>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</si>
  <si>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</si>
  <si>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</si>
  <si>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</si>
  <si>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</si>
  <si>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</si>
  <si>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</si>
  <si>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</si>
  <si>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</si>
  <si>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</si>
  <si>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</si>
  <si>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</si>
  <si>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</si>
  <si>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</si>
  <si>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</si>
  <si>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</si>
  <si>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</si>
  <si>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</si>
  <si>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</si>
  <si>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</si>
  <si>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</si>
  <si>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</si>
  <si>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</si>
  <si>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</si>
  <si>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</si>
  <si>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</si>
  <si>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</si>
  <si>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</si>
  <si>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</si>
  <si>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</si>
  <si>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</si>
  <si>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</si>
  <si>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</si>
  <si>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</si>
  <si>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</si>
  <si>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</si>
  <si>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</si>
  <si>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</si>
  <si>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</si>
  <si>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</si>
  <si>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</si>
  <si>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</si>
  <si>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</si>
  <si>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</si>
  <si>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</si>
  <si>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</si>
  <si>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</si>
  <si>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</si>
  <si>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</si>
  <si>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</si>
  <si>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</si>
  <si>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</si>
  <si>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</si>
  <si>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</si>
  <si>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</si>
  <si>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</si>
  <si>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</si>
  <si>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</si>
  <si>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</si>
  <si>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</si>
  <si>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</si>
  <si>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</si>
  <si>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</si>
  <si>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</si>
  <si>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</si>
  <si>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</si>
  <si>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</si>
  <si>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</si>
  <si>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</si>
  <si>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</si>
  <si>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</si>
  <si>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</si>
  <si>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</si>
  <si>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</si>
  <si>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</si>
  <si>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</si>
  <si>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</si>
  <si>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</si>
  <si>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</si>
  <si>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</si>
  <si>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</si>
  <si>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</si>
  <si>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</si>
  <si>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</si>
  <si>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</si>
  <si>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</si>
  <si>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</si>
  <si>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</si>
  <si>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</si>
  <si>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</si>
  <si>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</si>
  <si>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</si>
  <si>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</si>
  <si>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</si>
  <si>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</si>
  <si>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</si>
  <si>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</si>
  <si>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</si>
  <si>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</si>
  <si>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</si>
  <si>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</si>
  <si>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</si>
  <si>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</si>
  <si>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</si>
  <si>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</si>
  <si>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</si>
  <si>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</si>
  <si>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</si>
  <si>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</si>
  <si>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</si>
  <si>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</si>
  <si>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</si>
  <si>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</si>
  <si>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</si>
  <si>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</si>
  <si>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</si>
  <si>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</si>
  <si>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</si>
  <si>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</si>
  <si>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</si>
  <si>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</si>
  <si>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</si>
  <si>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</si>
  <si>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</si>
  <si>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</si>
  <si>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</si>
  <si>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</si>
  <si>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</si>
  <si>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</si>
  <si>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</si>
  <si>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</si>
  <si>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</si>
  <si>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</si>
  <si>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</si>
  <si>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</si>
  <si>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</si>
  <si>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</si>
  <si>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</si>
  <si>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</si>
  <si>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</si>
  <si>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</si>
  <si>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</si>
  <si>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</si>
  <si>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</si>
  <si>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</si>
  <si>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</si>
  <si>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</si>
  <si>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</si>
  <si>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</si>
  <si>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</si>
  <si>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</si>
  <si>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</si>
  <si>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</si>
  <si>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</si>
  <si>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</si>
  <si>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</si>
  <si>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</si>
  <si>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</si>
  <si>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</si>
  <si>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</si>
  <si>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</si>
  <si>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</si>
  <si>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</si>
  <si>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</si>
  <si>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</si>
  <si>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</si>
  <si>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</si>
  <si>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</si>
  <si>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</si>
  <si>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</si>
  <si>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</si>
  <si>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</si>
  <si>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</si>
  <si>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</si>
  <si>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</si>
  <si>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</si>
  <si>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</si>
  <si>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</si>
  <si>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</si>
  <si>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</si>
  <si>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</si>
  <si>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</si>
  <si>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</si>
  <si>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</si>
  <si>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</si>
  <si>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</si>
  <si>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</si>
  <si>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</si>
  <si>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</si>
  <si>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</si>
  <si>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</si>
  <si>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</si>
  <si>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</si>
  <si>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</si>
  <si>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</si>
  <si>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</si>
  <si>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</si>
  <si>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</si>
  <si>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</si>
  <si>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</si>
  <si>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</si>
  <si>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</si>
  <si>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</si>
  <si>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</si>
  <si>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</si>
  <si>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</si>
  <si>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</si>
  <si>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</si>
  <si>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</si>
  <si>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</si>
  <si>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</si>
  <si>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</si>
  <si>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</si>
  <si>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</si>
  <si>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</si>
  <si>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</si>
  <si>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</si>
  <si>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</si>
  <si>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</si>
  <si>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</si>
  <si>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</si>
  <si>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</si>
  <si>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</si>
  <si>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</si>
  <si>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</si>
  <si>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</si>
  <si>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</si>
  <si>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</si>
  <si>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</si>
  <si>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</si>
  <si>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</si>
  <si>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</si>
  <si>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</si>
  <si>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</si>
  <si>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</si>
  <si>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</si>
  <si>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</si>
  <si>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</si>
  <si>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</si>
  <si>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</si>
  <si>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</si>
  <si>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</si>
  <si>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</si>
  <si>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</si>
  <si>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</si>
  <si>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</si>
  <si>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</si>
  <si>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</si>
  <si>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</si>
  <si>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</si>
  <si>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</si>
  <si>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</si>
  <si>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</si>
  <si>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</si>
  <si>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</si>
  <si>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</si>
  <si>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</si>
  <si>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</si>
  <si>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</si>
  <si>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</si>
  <si>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</si>
  <si>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</si>
  <si>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</si>
  <si>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</si>
  <si>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</si>
  <si>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</si>
  <si>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</si>
  <si>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</si>
  <si>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</si>
  <si>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</si>
  <si>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</si>
  <si>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</si>
  <si>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</si>
  <si>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</si>
  <si>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</si>
  <si>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</si>
  <si>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</si>
  <si>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</si>
  <si>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</si>
  <si>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</si>
  <si>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</si>
  <si>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</si>
  <si>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</si>
  <si>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</si>
  <si>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</si>
  <si>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</si>
  <si>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</si>
  <si>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</si>
  <si>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</si>
  <si>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</si>
  <si>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</si>
  <si>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</si>
  <si>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</si>
  <si>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</si>
  <si>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</si>
  <si>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</si>
  <si>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</si>
  <si>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</si>
  <si>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</si>
  <si>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</si>
  <si>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</si>
  <si>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</si>
  <si>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</si>
  <si>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</si>
  <si>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</si>
  <si>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</si>
  <si>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</si>
  <si>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</si>
  <si>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</si>
  <si>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</si>
  <si>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</si>
  <si>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</si>
  <si>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</si>
  <si>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</si>
  <si>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</si>
  <si>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</si>
  <si>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</si>
  <si>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</si>
  <si>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</si>
  <si>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</si>
  <si>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</si>
  <si>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</si>
  <si>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</si>
  <si>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</si>
  <si>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</si>
  <si>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</si>
  <si>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</si>
  <si>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</si>
  <si>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</si>
  <si>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</si>
  <si>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</si>
  <si>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</si>
  <si>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</si>
  <si>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</si>
  <si>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</si>
  <si>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</si>
  <si>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</si>
  <si>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</si>
  <si>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</si>
  <si>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</si>
  <si>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</si>
  <si>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</si>
  <si>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</si>
  <si>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</si>
  <si>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</si>
  <si>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</si>
  <si>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</si>
  <si>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</si>
  <si>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</si>
  <si>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</si>
  <si>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</si>
  <si>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</si>
  <si>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</si>
  <si>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</si>
  <si>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</si>
  <si>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</si>
  <si>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</si>
  <si>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</si>
  <si>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</si>
  <si>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</si>
  <si>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</si>
  <si>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</si>
  <si>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</si>
  <si>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</si>
  <si>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</si>
  <si>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</si>
  <si>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</si>
  <si>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</si>
  <si>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</si>
  <si>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</si>
  <si>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</si>
  <si>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</si>
  <si>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</si>
  <si>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</si>
  <si>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</si>
  <si>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</si>
  <si>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</si>
  <si>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</si>
  <si>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</si>
  <si>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</si>
  <si>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</si>
  <si>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</si>
  <si>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</si>
  <si>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</si>
  <si>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</si>
  <si>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</si>
  <si>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</si>
  <si>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</si>
  <si>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</si>
  <si>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</si>
  <si>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</si>
  <si>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</si>
  <si>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</si>
  <si>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</si>
  <si>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</si>
  <si>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</si>
  <si>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</si>
  <si>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</si>
  <si>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</si>
  <si>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</si>
  <si>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</si>
  <si>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</si>
  <si>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</si>
  <si>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</si>
  <si>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</si>
  <si>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</si>
  <si>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</si>
  <si>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</si>
  <si>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</si>
  <si>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</si>
  <si>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</si>
  <si>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</si>
  <si>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</si>
  <si>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</si>
  <si>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</si>
  <si>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</si>
  <si>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</si>
  <si>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</si>
  <si>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</si>
  <si>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</si>
  <si>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</si>
  <si>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</si>
  <si>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</si>
  <si>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</si>
  <si>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</si>
  <si>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</si>
  <si>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</si>
  <si>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</si>
  <si>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</si>
  <si>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</si>
  <si>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</si>
  <si>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</si>
  <si>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</si>
  <si>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</si>
  <si>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</si>
  <si>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</si>
  <si>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</si>
  <si>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</si>
  <si>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</si>
  <si>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</si>
  <si>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</si>
  <si>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</si>
  <si>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</si>
  <si>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</si>
  <si>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</si>
  <si>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</si>
  <si>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</si>
  <si>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</si>
  <si>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</si>
  <si>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</si>
  <si>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</si>
  <si>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</si>
  <si>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</si>
  <si>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</si>
  <si>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</si>
  <si>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</si>
  <si>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</si>
  <si>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</si>
  <si>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</si>
  <si>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</si>
  <si>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</si>
  <si>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</si>
  <si>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</si>
  <si>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</si>
  <si>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</si>
  <si>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</si>
  <si>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</si>
  <si>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</si>
  <si>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</si>
  <si>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</si>
  <si>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</si>
  <si>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</si>
  <si>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</si>
  <si>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</si>
  <si>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</si>
  <si>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</si>
  <si>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</si>
  <si>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</si>
  <si>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</si>
  <si>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</si>
  <si>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</si>
  <si>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</si>
  <si>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</si>
  <si>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</si>
  <si>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</si>
  <si>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</si>
  <si>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</si>
  <si>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</si>
  <si>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</si>
  <si>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</si>
  <si>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</si>
  <si>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</si>
  <si>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</si>
  <si>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</si>
  <si>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</si>
  <si>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</si>
  <si>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</si>
  <si>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</si>
  <si>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</si>
  <si>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</si>
  <si>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</si>
  <si>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</si>
  <si>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</si>
  <si>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</si>
  <si>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</si>
  <si>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</si>
  <si>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</si>
  <si>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</si>
  <si>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</si>
  <si>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</si>
  <si>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</si>
  <si>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</si>
  <si>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</si>
  <si>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</si>
  <si>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</si>
  <si>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</si>
  <si>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</si>
  <si>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</si>
  <si>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</si>
  <si>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</si>
  <si>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</si>
  <si>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</si>
  <si>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</si>
  <si>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</si>
  <si>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</si>
  <si>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</si>
  <si>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</si>
  <si>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</si>
  <si>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</si>
  <si>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</si>
  <si>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</si>
  <si>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</si>
  <si>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</si>
  <si>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</si>
  <si>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</si>
  <si>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</si>
  <si>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</si>
  <si>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</si>
  <si>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</si>
  <si>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</si>
  <si>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</si>
  <si>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</si>
  <si>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</si>
  <si>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</si>
  <si>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</si>
  <si>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</si>
  <si>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</si>
  <si>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</si>
  <si>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</si>
  <si>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</si>
  <si>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</si>
  <si>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</si>
  <si>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</si>
  <si>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</si>
  <si>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</si>
  <si>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</si>
  <si>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</si>
  <si>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</si>
  <si>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</si>
  <si>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</si>
  <si>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</si>
  <si>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</si>
  <si>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</si>
  <si>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</si>
  <si>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</si>
  <si>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</si>
  <si>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</si>
  <si>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</si>
  <si>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</si>
  <si>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</si>
  <si>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</si>
  <si>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</si>
  <si>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</si>
  <si>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</si>
  <si>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</si>
  <si>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</si>
  <si>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</si>
  <si>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</si>
  <si>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</si>
  <si>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</si>
  <si>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</si>
  <si>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</si>
  <si>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</si>
  <si>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</si>
  <si>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</si>
  <si>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</si>
  <si>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</si>
  <si>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</si>
  <si>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</si>
  <si>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</si>
  <si>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</si>
  <si>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</si>
  <si>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</si>
  <si>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</si>
  <si>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</si>
  <si>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</si>
  <si>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</si>
  <si>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</si>
  <si>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</si>
  <si>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</si>
  <si>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</si>
  <si>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</si>
  <si>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</si>
  <si>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</si>
  <si>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</si>
  <si>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</si>
  <si>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</si>
  <si>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</si>
  <si>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</si>
  <si>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</si>
  <si>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</si>
  <si>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</si>
  <si>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</si>
  <si>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</si>
  <si>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</si>
  <si>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</si>
  <si>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</si>
  <si>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</si>
  <si>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</si>
  <si>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</si>
  <si>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</si>
  <si>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</si>
  <si>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</si>
  <si>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</si>
  <si>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</si>
  <si>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</si>
  <si>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</si>
  <si>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</si>
  <si>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</si>
  <si>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</si>
  <si>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</si>
  <si>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</si>
  <si>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</si>
  <si>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</si>
  <si>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</si>
  <si>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</si>
  <si>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</si>
  <si>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</si>
  <si>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</si>
  <si>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</si>
  <si>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</si>
  <si>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</si>
  <si>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</si>
  <si>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</si>
  <si>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</si>
  <si>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</si>
  <si>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</si>
  <si>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</si>
  <si>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</si>
  <si>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</si>
  <si>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</si>
  <si>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</si>
  <si>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</si>
  <si>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</si>
  <si>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</si>
  <si>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</si>
  <si>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</si>
  <si>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</si>
  <si>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</si>
  <si>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</si>
  <si>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</si>
  <si>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</si>
  <si>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</si>
  <si>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</si>
  <si>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</si>
  <si>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</si>
  <si>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</si>
  <si>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</si>
  <si>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</si>
  <si>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</si>
  <si>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</si>
  <si>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</si>
  <si>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</si>
  <si>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</si>
  <si>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</si>
  <si>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</si>
  <si>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</si>
  <si>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</si>
  <si>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</si>
  <si>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</si>
  <si>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</si>
  <si>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</si>
  <si>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</si>
  <si>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</si>
  <si>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</si>
  <si>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</si>
  <si>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</si>
  <si>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</si>
  <si>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</si>
  <si>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</si>
  <si>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</si>
  <si>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</si>
  <si>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</si>
  <si>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</si>
  <si>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</si>
  <si>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</si>
  <si>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</si>
  <si>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</si>
  <si>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</si>
  <si>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</si>
  <si>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</si>
  <si>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</si>
  <si>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</si>
  <si>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</si>
  <si>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</si>
  <si>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</si>
  <si>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</si>
  <si>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</si>
  <si>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</si>
  <si>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</si>
  <si>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</si>
  <si>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</si>
  <si>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</si>
  <si>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</si>
  <si>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</si>
  <si>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</si>
  <si>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</si>
  <si>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</si>
  <si>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</si>
  <si>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</si>
  <si>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</si>
  <si>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</si>
  <si>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</si>
  <si>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</si>
  <si>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</si>
  <si>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</si>
  <si>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</si>
  <si>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</si>
  <si>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</si>
  <si>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</si>
  <si>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</si>
  <si>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</si>
  <si>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</si>
  <si>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</si>
  <si>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</si>
  <si>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</si>
  <si>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</si>
  <si>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</si>
  <si>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</si>
  <si>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</si>
  <si>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</si>
  <si>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</si>
  <si>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</si>
  <si>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</si>
  <si>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</si>
  <si>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</si>
  <si>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</si>
  <si>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</si>
  <si>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</si>
  <si>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</si>
  <si>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</si>
  <si>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</si>
  <si>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</si>
  <si>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</si>
  <si>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</si>
  <si>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</si>
  <si>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</si>
  <si>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</si>
  <si>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</si>
  <si>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</si>
  <si>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</si>
  <si>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</si>
  <si>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</si>
  <si>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</si>
  <si>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</si>
  <si>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</si>
  <si>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</si>
  <si>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</si>
  <si>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</si>
  <si>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</si>
  <si>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</si>
  <si>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</si>
  <si>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</si>
  <si>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</si>
  <si>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</si>
  <si>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</si>
  <si>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</si>
  <si>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</si>
  <si>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</si>
  <si>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</si>
  <si>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</si>
  <si>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</si>
  <si>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</si>
  <si>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</si>
  <si>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</si>
  <si>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</si>
  <si>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</si>
  <si>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</si>
  <si>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</si>
  <si>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</si>
  <si>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</si>
  <si>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</si>
  <si>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</si>
  <si>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</si>
  <si>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</si>
  <si>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</si>
  <si>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</si>
  <si>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</si>
  <si>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</si>
  <si>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</si>
  <si>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</si>
  <si>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</si>
  <si>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</si>
  <si>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</si>
  <si>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</si>
  <si>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</si>
  <si>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</si>
  <si>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</si>
  <si>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</si>
  <si>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</si>
  <si>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</si>
  <si>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</si>
  <si>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</si>
  <si>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</si>
  <si>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</si>
  <si>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</si>
  <si>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</si>
  <si>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</si>
  <si>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</si>
  <si>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</si>
  <si>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</si>
  <si>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</si>
  <si>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</si>
  <si>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</si>
  <si>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</si>
  <si>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</si>
  <si>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</si>
  <si>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</si>
  <si>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</si>
  <si>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</si>
  <si>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</si>
  <si>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</si>
  <si>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</si>
  <si>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</si>
  <si>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</si>
  <si>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</si>
  <si>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</si>
  <si>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</si>
  <si>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</si>
  <si>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</si>
  <si>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</si>
  <si>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</si>
  <si>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</si>
  <si>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</si>
  <si>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</si>
  <si>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</si>
  <si>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</si>
  <si>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</si>
  <si>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</si>
  <si>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</si>
  <si>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</si>
  <si>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</si>
  <si>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</si>
  <si>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</si>
  <si>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</si>
  <si>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</si>
  <si>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</si>
  <si>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</si>
  <si>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</si>
  <si>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</si>
  <si>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</si>
  <si>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</si>
  <si>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</si>
  <si>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</si>
  <si>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</si>
  <si>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</si>
  <si>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</si>
  <si>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</si>
  <si>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</si>
  <si>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</si>
  <si>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</si>
  <si>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</si>
  <si>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</si>
  <si>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</si>
  <si>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</si>
  <si>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</si>
  <si>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</si>
  <si>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</si>
  <si>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</si>
  <si>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</si>
  <si>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</si>
  <si>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</si>
  <si>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</si>
  <si>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</si>
  <si>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</si>
  <si>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</si>
  <si>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</si>
  <si>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</si>
  <si>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</si>
  <si>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</si>
  <si>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</si>
  <si>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</si>
  <si>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</si>
  <si>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</si>
  <si>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</si>
  <si>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</si>
  <si>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</si>
  <si>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</si>
  <si>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</si>
  <si>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</si>
  <si>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</si>
  <si>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</si>
  <si>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</si>
  <si>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</si>
  <si>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</si>
  <si>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</si>
  <si>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</si>
  <si>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</si>
  <si>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</si>
  <si>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</si>
  <si>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</si>
  <si>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</si>
  <si>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</si>
  <si>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</si>
  <si>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</si>
  <si>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</si>
  <si>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</si>
  <si>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</si>
  <si>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</si>
  <si>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</si>
  <si>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</si>
  <si>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</si>
  <si>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</si>
  <si>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</si>
  <si>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</si>
  <si>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</si>
  <si>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</si>
  <si>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</si>
  <si>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</si>
  <si>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</si>
  <si>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</si>
  <si>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</si>
  <si>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</si>
  <si>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</si>
  <si>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</si>
  <si>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</si>
  <si>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</si>
  <si>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</si>
  <si>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</si>
  <si>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</si>
  <si>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</si>
  <si>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</si>
  <si>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</si>
  <si>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</si>
  <si>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</si>
  <si>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</si>
  <si>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</si>
  <si>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</si>
  <si>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</si>
  <si>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</si>
  <si>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</si>
  <si>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</si>
  <si>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</si>
  <si>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</si>
  <si>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</si>
  <si>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</si>
  <si>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</si>
  <si>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</si>
  <si>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</si>
  <si>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</si>
  <si>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</si>
  <si>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</si>
  <si>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</si>
  <si>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</si>
  <si>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</si>
  <si>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</si>
  <si>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</si>
  <si>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</si>
  <si>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</si>
  <si>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</si>
  <si>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</si>
  <si>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</si>
  <si>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</si>
  <si>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</si>
  <si>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</si>
  <si>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</si>
  <si>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</si>
  <si>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</si>
  <si>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</si>
  <si>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</si>
  <si>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</si>
  <si>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</si>
  <si>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</si>
  <si>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</si>
  <si>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</si>
  <si>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</si>
  <si>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</si>
  <si>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</si>
  <si>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</si>
  <si>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</si>
  <si>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</si>
  <si>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</si>
  <si>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</si>
  <si>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</si>
  <si>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</si>
  <si>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</si>
  <si>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</si>
  <si>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</si>
  <si>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</si>
  <si>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</si>
  <si>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</si>
  <si>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</si>
  <si>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</si>
  <si>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</si>
  <si>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</si>
  <si>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</si>
  <si>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</si>
  <si>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</si>
  <si>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</si>
  <si>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</si>
  <si>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</si>
  <si>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</si>
  <si>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</si>
  <si>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</si>
  <si>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</si>
  <si>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</si>
  <si>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</si>
  <si>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</si>
  <si>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</si>
  <si>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</si>
  <si>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</si>
  <si>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</si>
  <si>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</si>
  <si>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</si>
  <si>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</si>
  <si>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</si>
  <si>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</si>
  <si>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</si>
  <si>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</si>
  <si>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</si>
  <si>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</si>
  <si>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</si>
  <si>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</si>
  <si>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</si>
  <si>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</si>
  <si>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</si>
  <si>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</si>
  <si>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</si>
  <si>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</si>
  <si>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</si>
  <si>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</si>
  <si>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</si>
  <si>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</si>
  <si>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</si>
  <si>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</si>
  <si>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</si>
  <si>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</si>
  <si>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</si>
  <si>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</si>
  <si>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</si>
  <si>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</si>
  <si>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</si>
  <si>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</si>
  <si>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</si>
  <si>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</si>
  <si>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</si>
  <si>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</si>
  <si>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</si>
  <si>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</si>
  <si>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</si>
  <si>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</si>
  <si>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</si>
  <si>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</si>
  <si>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</si>
  <si>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</si>
  <si>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</si>
  <si>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</si>
  <si>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</si>
  <si>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</si>
  <si>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</si>
  <si>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</si>
  <si>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</si>
  <si>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</si>
  <si>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</si>
  <si>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</si>
  <si>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</si>
  <si>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</si>
  <si>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</si>
  <si>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</si>
  <si>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</si>
  <si>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</si>
  <si>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</si>
  <si>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</si>
  <si>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</si>
  <si>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</si>
  <si>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</si>
  <si>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</si>
  <si>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</si>
  <si>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</si>
  <si>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</si>
  <si>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</si>
  <si>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</si>
  <si>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</si>
  <si>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</si>
  <si>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</si>
  <si>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</si>
  <si>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</si>
  <si>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</si>
  <si>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</si>
  <si>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</si>
  <si>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</si>
  <si>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</si>
  <si>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</si>
  <si>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</si>
  <si>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</si>
  <si>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</si>
  <si>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</si>
  <si>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</si>
  <si>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</si>
  <si>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</si>
  <si>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</si>
  <si>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</si>
  <si>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</si>
  <si>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</si>
  <si>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</si>
  <si>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</si>
  <si>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</si>
  <si>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</si>
  <si>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</si>
  <si>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</si>
  <si>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</si>
  <si>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</si>
  <si>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</si>
  <si>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</si>
  <si>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</si>
  <si>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</si>
  <si>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</si>
  <si>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</si>
  <si>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</si>
  <si>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</si>
  <si>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</si>
  <si>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</si>
  <si>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</si>
  <si>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</si>
  <si>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</si>
  <si>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</si>
  <si>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</si>
  <si>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</si>
  <si>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</si>
  <si>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</si>
  <si>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</si>
  <si>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</si>
  <si>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</si>
  <si>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</si>
  <si>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</si>
  <si>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</si>
  <si>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</si>
  <si>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</si>
  <si>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</si>
  <si>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</si>
  <si>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</si>
  <si>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</si>
  <si>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</si>
  <si>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</si>
  <si>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</si>
  <si>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</si>
  <si>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</si>
  <si>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</si>
  <si>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</si>
  <si>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</si>
  <si>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</si>
  <si>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</si>
  <si>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</si>
  <si>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</si>
  <si>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</si>
  <si>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</si>
  <si>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</si>
  <si>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</si>
  <si>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</si>
  <si>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</si>
  <si>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</si>
  <si>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</si>
  <si>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</si>
  <si>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</si>
  <si>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</si>
  <si>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</si>
  <si>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</si>
  <si>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</si>
  <si>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</si>
  <si>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</si>
  <si>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</si>
  <si>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</si>
  <si>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</si>
  <si>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</si>
  <si>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</si>
  <si>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</si>
  <si>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</si>
  <si>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</si>
  <si>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</si>
  <si>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</si>
  <si>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</si>
  <si>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</si>
  <si>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</si>
  <si>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</si>
  <si>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</si>
  <si>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</si>
  <si>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</si>
  <si>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</si>
  <si>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</si>
  <si>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</si>
  <si>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</si>
  <si>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</si>
  <si>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</si>
  <si>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</si>
  <si>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</si>
  <si>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</si>
  <si>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</si>
  <si>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</si>
  <si>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</si>
  <si>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</si>
  <si>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</si>
  <si>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</si>
  <si>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</si>
  <si>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</si>
  <si>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</si>
  <si>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</si>
  <si>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</si>
  <si>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</si>
  <si>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</si>
  <si>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</si>
  <si>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</si>
  <si>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</si>
  <si>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</si>
  <si>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</si>
  <si>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</si>
  <si>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</si>
  <si>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</si>
  <si>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</si>
  <si>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</si>
  <si>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</si>
  <si>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</si>
  <si>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</si>
  <si>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</si>
  <si>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</si>
  <si>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</si>
  <si>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</si>
  <si>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</si>
  <si>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</si>
  <si>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</si>
  <si>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</si>
  <si>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</si>
  <si>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</si>
  <si>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</si>
  <si>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</si>
  <si>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</si>
  <si>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</si>
  <si>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</si>
  <si>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</si>
  <si>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</si>
  <si>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</si>
  <si>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</si>
  <si>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</si>
  <si>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</si>
  <si>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</si>
  <si>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</si>
  <si>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</si>
  <si>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</si>
  <si>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</si>
  <si>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</si>
  <si>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</si>
  <si>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</si>
  <si>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</si>
  <si>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</si>
  <si>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</si>
  <si>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</si>
  <si>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</si>
  <si>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</si>
  <si>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</si>
  <si>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</si>
  <si>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</si>
  <si>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</si>
  <si>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</si>
  <si>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</si>
  <si>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</si>
  <si>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</si>
  <si>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</si>
  <si>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</si>
  <si>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</si>
  <si>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</si>
  <si>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</si>
  <si>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</si>
  <si>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</si>
  <si>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</si>
  <si>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</si>
  <si>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</si>
  <si>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</si>
  <si>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</si>
  <si>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</si>
  <si>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</si>
  <si>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</si>
  <si>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</si>
  <si>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</si>
  <si>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</si>
  <si>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</si>
  <si>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</si>
  <si>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</si>
  <si>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</si>
  <si>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</si>
  <si>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</si>
  <si>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</si>
  <si>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</si>
  <si>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</si>
  <si>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</si>
  <si>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</si>
  <si>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</si>
  <si>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</si>
  <si>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</si>
  <si>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</si>
  <si>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</si>
  <si>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</si>
  <si>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</si>
  <si>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</si>
  <si>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</si>
  <si>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</si>
  <si>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</si>
  <si>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</si>
  <si>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</si>
  <si>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</si>
  <si>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</si>
  <si>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</si>
  <si>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</si>
  <si>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</si>
  <si>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</si>
  <si>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</si>
  <si>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</si>
  <si>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</si>
  <si>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</si>
  <si>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</si>
  <si>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</si>
  <si>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</si>
  <si>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</si>
  <si>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</si>
  <si>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</si>
  <si>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</si>
  <si>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</si>
  <si>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</si>
  <si>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</si>
  <si>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</si>
  <si>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</si>
  <si>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</si>
  <si>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</si>
  <si>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</si>
  <si>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</si>
  <si>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</si>
  <si>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</si>
  <si>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</si>
  <si>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</si>
  <si>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</si>
  <si>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</si>
  <si>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</si>
  <si>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</si>
  <si>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</si>
  <si>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</si>
  <si>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</si>
  <si>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</si>
  <si>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</si>
  <si>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</si>
  <si>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</si>
  <si>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</si>
  <si>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</si>
  <si>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</si>
  <si>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</si>
  <si>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</si>
  <si>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</si>
  <si>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</si>
  <si>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</si>
  <si>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</si>
  <si>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</si>
  <si>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</si>
  <si>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</si>
  <si>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</si>
  <si>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</si>
  <si>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</si>
  <si>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</si>
  <si>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</si>
  <si>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</si>
  <si>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</si>
  <si>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</si>
  <si>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</si>
  <si>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</si>
  <si>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</si>
  <si>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</si>
  <si>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</si>
  <si>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</si>
  <si>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</si>
  <si>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</si>
  <si>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</si>
  <si>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</si>
  <si>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</si>
  <si>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</si>
  <si>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</si>
  <si>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</si>
  <si>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</si>
  <si>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</si>
  <si>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</si>
  <si>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</si>
  <si>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</si>
  <si>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</si>
  <si>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</si>
  <si>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</si>
  <si>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</si>
  <si>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</si>
  <si>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</si>
  <si>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</si>
  <si>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</si>
  <si>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</si>
  <si>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</si>
  <si>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</si>
  <si>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</si>
  <si>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</si>
  <si>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</si>
  <si>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</si>
  <si>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</si>
  <si>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</si>
  <si>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</si>
  <si>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</si>
  <si>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</si>
  <si>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</si>
  <si>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</si>
  <si>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</si>
  <si>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</si>
  <si>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</si>
  <si>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</si>
  <si>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</si>
  <si>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</si>
  <si>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</si>
  <si>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</si>
  <si>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</si>
  <si>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</si>
  <si>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</si>
  <si>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</si>
  <si>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</si>
  <si>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</si>
  <si>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</si>
  <si>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</si>
  <si>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</si>
  <si>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</si>
  <si>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</si>
  <si>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</si>
  <si>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</si>
  <si>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</si>
  <si>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</si>
  <si>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</si>
  <si>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</si>
  <si>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</si>
  <si>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</si>
  <si>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</si>
  <si>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</si>
  <si>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</si>
  <si>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</si>
  <si>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</si>
  <si>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</si>
  <si>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</si>
  <si>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</si>
  <si>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</si>
  <si>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</si>
  <si>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</si>
  <si>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</si>
  <si>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</si>
  <si>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</si>
  <si>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</si>
  <si>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</si>
  <si>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</si>
  <si>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</si>
  <si>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</si>
  <si>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</si>
  <si>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</si>
  <si>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</si>
  <si>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</si>
  <si>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</si>
  <si>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</si>
  <si>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</si>
  <si>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</si>
  <si>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</si>
  <si>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</si>
  <si>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</si>
  <si>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</si>
  <si>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</si>
  <si>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</si>
  <si>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</si>
  <si>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</si>
  <si>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</si>
  <si>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</si>
  <si>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</si>
  <si>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</si>
  <si>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</si>
  <si>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</si>
  <si>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</si>
  <si>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</si>
  <si>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</si>
  <si>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</si>
  <si>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</si>
  <si>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</si>
  <si>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</si>
  <si>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</si>
  <si>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</si>
  <si>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</si>
  <si>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</si>
  <si>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</si>
  <si>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</si>
  <si>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</si>
  <si>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</si>
  <si>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</si>
  <si>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</si>
  <si>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</si>
  <si>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</si>
  <si>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</si>
  <si>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</si>
  <si>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</si>
  <si>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</si>
  <si>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</si>
  <si>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</si>
  <si>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</si>
  <si>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</si>
  <si>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</si>
  <si>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</si>
  <si>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</si>
  <si>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</si>
  <si>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</si>
  <si>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</si>
  <si>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</si>
  <si>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</si>
  <si>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</si>
  <si>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</si>
  <si>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</si>
  <si>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</si>
  <si>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</si>
  <si>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</si>
  <si>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</si>
  <si>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</si>
  <si>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</si>
  <si>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</si>
  <si>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</si>
  <si>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</si>
  <si>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</si>
  <si>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</si>
  <si>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</si>
  <si>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</si>
  <si>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</si>
  <si>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</si>
  <si>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</si>
  <si>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</si>
  <si>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</si>
  <si>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</si>
  <si>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</si>
  <si>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</si>
  <si>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</si>
  <si>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</si>
  <si>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</si>
  <si>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</si>
  <si>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</si>
  <si>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</si>
  <si>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</si>
  <si>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</si>
  <si>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</si>
  <si>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</si>
  <si>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</si>
  <si>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</si>
  <si>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</si>
  <si>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</si>
  <si>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</si>
  <si>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</si>
  <si>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</si>
  <si>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</si>
  <si>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</si>
  <si>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</si>
  <si>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</si>
  <si>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</si>
  <si>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</si>
  <si>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</si>
  <si>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</si>
  <si>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</si>
  <si>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</si>
  <si>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</si>
  <si>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</si>
  <si>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</si>
  <si>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</si>
  <si>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</si>
  <si>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</si>
  <si>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</si>
  <si>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</si>
  <si>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</si>
  <si>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</si>
  <si>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</si>
  <si>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</si>
  <si>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</si>
  <si>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</si>
  <si>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</si>
  <si>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</si>
  <si>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</si>
  <si>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</si>
  <si>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</si>
  <si>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</si>
  <si>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</si>
  <si>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</si>
  <si>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</si>
  <si>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</si>
  <si>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</si>
  <si>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</si>
  <si>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</si>
  <si>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</si>
  <si>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</si>
  <si>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</si>
  <si>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</si>
  <si>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</si>
  <si>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</si>
  <si>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</si>
  <si>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</si>
  <si>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</si>
  <si>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</si>
  <si>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</si>
  <si>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</si>
  <si>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</si>
  <si>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</si>
  <si>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</si>
  <si>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</si>
  <si>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</si>
  <si>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</si>
  <si>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</si>
  <si>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</si>
  <si>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</si>
  <si>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</si>
  <si>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</si>
  <si>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</si>
  <si>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</si>
  <si>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</si>
  <si>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</si>
  <si>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</si>
  <si>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</si>
  <si>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</si>
  <si>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</si>
  <si>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</si>
  <si>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</si>
  <si>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</si>
  <si>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</si>
  <si>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</si>
  <si>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</si>
  <si>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</si>
  <si>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</si>
  <si>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</si>
  <si>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</si>
  <si>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</si>
  <si>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</si>
  <si>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</si>
  <si>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</si>
  <si>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</si>
  <si>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</si>
  <si>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</si>
  <si>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</si>
  <si>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</si>
  <si>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</si>
  <si>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</si>
  <si>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</si>
  <si>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</si>
  <si>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</si>
  <si>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</si>
  <si>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</si>
  <si>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</si>
  <si>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</si>
  <si>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</si>
  <si>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</si>
  <si>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</si>
  <si>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</si>
  <si>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</si>
  <si>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</si>
  <si>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</si>
  <si>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</si>
  <si>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</si>
  <si>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</si>
  <si>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</si>
  <si>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</si>
  <si>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</si>
  <si>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</si>
  <si>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</si>
  <si>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</si>
  <si>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</si>
  <si>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</si>
  <si>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</si>
  <si>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</si>
  <si>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</si>
  <si>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</si>
  <si>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</si>
  <si>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</si>
  <si>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</si>
  <si>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</si>
  <si>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</si>
  <si>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</si>
  <si>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</si>
  <si>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</si>
  <si>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</si>
  <si>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</si>
  <si>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</si>
  <si>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</si>
  <si>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</si>
  <si>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</si>
  <si>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</si>
  <si>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</si>
  <si>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</si>
  <si>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</si>
  <si>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</si>
  <si>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</si>
  <si>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</si>
  <si>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</si>
  <si>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</si>
  <si>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</si>
  <si>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</si>
  <si>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</si>
  <si>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</si>
  <si>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</si>
  <si>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</si>
  <si>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</si>
  <si>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</si>
  <si>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</si>
  <si>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</si>
  <si>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</si>
  <si>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</si>
  <si>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</si>
  <si>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</si>
  <si>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</si>
  <si>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</si>
  <si>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</si>
  <si>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</si>
  <si>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</si>
  <si>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</si>
  <si>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</si>
  <si>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</si>
  <si>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</si>
  <si>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</si>
  <si>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</si>
  <si>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</si>
  <si>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</si>
  <si>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</si>
  <si>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</si>
  <si>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</si>
  <si>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</si>
  <si>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</si>
  <si>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</si>
  <si>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</si>
  <si>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</si>
  <si>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</si>
  <si>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</si>
  <si>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</si>
  <si>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</si>
  <si>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</si>
  <si>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</si>
  <si>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</si>
  <si>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</si>
  <si>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</si>
  <si>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</si>
  <si>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</si>
  <si>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</si>
  <si>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</si>
  <si>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</si>
  <si>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</si>
  <si>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</si>
  <si>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</si>
  <si>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</si>
  <si>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</si>
  <si>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</si>
  <si>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</si>
  <si>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</si>
  <si>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</si>
  <si>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</si>
  <si>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</si>
  <si>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</si>
  <si>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</si>
  <si>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</si>
  <si>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</si>
  <si>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</si>
  <si>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</si>
  <si>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</si>
  <si>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</si>
  <si>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</si>
  <si>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</si>
  <si>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</si>
  <si>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</si>
  <si>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</si>
  <si>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</si>
  <si>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</si>
  <si>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</si>
  <si>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</si>
  <si>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</si>
  <si>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</si>
  <si>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</si>
  <si>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</si>
  <si>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</si>
  <si>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</si>
  <si>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</si>
  <si>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</si>
  <si>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</si>
  <si>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</si>
  <si>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</si>
  <si>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</si>
  <si>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</si>
  <si>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</si>
  <si>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</si>
  <si>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</si>
  <si>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</si>
  <si>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</si>
  <si>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</si>
  <si>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</si>
  <si>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</si>
  <si>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</si>
  <si>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</si>
  <si>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</si>
  <si>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</si>
  <si>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</si>
  <si>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</si>
  <si>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</si>
  <si>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</si>
  <si>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</si>
  <si>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</si>
  <si>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</si>
  <si>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</si>
  <si>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</si>
  <si>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</si>
  <si>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</si>
  <si>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</si>
  <si>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</si>
  <si>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</si>
  <si>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</si>
  <si>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</si>
  <si>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</si>
  <si>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</si>
  <si>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</si>
  <si>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</si>
  <si>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</si>
  <si>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</si>
  <si>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</si>
  <si>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</si>
  <si>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</si>
  <si>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</si>
  <si>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</si>
  <si>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</si>
  <si>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</si>
  <si>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</si>
  <si>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</si>
  <si>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</si>
  <si>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</si>
  <si>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</si>
  <si>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</si>
  <si>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</si>
  <si>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</si>
  <si>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</si>
  <si>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</si>
  <si>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</si>
  <si>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</si>
  <si>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</si>
  <si>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</si>
  <si>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</si>
  <si>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</si>
  <si>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</si>
  <si>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</si>
  <si>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</si>
  <si>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</si>
  <si>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</si>
  <si>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</si>
  <si>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</si>
  <si>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</si>
  <si>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</si>
  <si>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</si>
  <si>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</si>
  <si>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</si>
  <si>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</si>
  <si>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</si>
  <si>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</si>
  <si>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</si>
  <si>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</si>
  <si>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</si>
  <si>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</si>
  <si>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</si>
  <si>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</si>
  <si>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</si>
  <si>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</si>
  <si>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</si>
  <si>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</si>
  <si>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</si>
  <si>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</si>
  <si>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</si>
  <si>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</si>
  <si>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</si>
  <si>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</si>
  <si>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</si>
  <si>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</si>
  <si>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</si>
  <si>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</si>
  <si>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</si>
  <si>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</si>
  <si>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</si>
  <si>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</si>
  <si>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</si>
  <si>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</si>
  <si>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</si>
  <si>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</si>
  <si>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</si>
  <si>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</si>
  <si>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</si>
  <si>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</si>
  <si>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</si>
  <si>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</si>
  <si>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</si>
  <si>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</si>
  <si>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</si>
  <si>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</si>
  <si>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</si>
  <si>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</si>
  <si>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</si>
  <si>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</si>
  <si>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</si>
  <si>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</si>
  <si>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</si>
  <si>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</si>
  <si>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</si>
  <si>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</si>
  <si>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</si>
  <si>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</si>
  <si>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</si>
  <si>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</si>
  <si>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</si>
  <si>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</si>
  <si>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</si>
  <si>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</si>
  <si>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</si>
  <si>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</si>
  <si>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</si>
  <si>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</si>
  <si>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</si>
  <si>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</si>
  <si>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</si>
  <si>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</si>
  <si>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</si>
  <si>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</si>
  <si>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</si>
  <si>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</si>
  <si>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</si>
  <si>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</si>
  <si>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</si>
  <si>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</si>
  <si>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</si>
  <si>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</si>
  <si>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</si>
  <si>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</si>
  <si>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</si>
  <si>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</si>
  <si>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</si>
  <si>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</si>
  <si>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</si>
  <si>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</si>
  <si>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</si>
  <si>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</si>
  <si>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</si>
  <si>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</si>
  <si>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</si>
  <si>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</si>
  <si>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</si>
  <si>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</si>
  <si>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</si>
  <si>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</si>
  <si>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</si>
  <si>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</si>
  <si>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</si>
  <si>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</si>
  <si>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</si>
  <si>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</si>
  <si>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</si>
  <si>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</si>
  <si>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</si>
  <si>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</si>
  <si>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</si>
  <si>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</si>
  <si>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</si>
  <si>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</si>
  <si>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</si>
  <si>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</si>
  <si>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</si>
  <si>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</si>
  <si>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</si>
  <si>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</si>
  <si>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</si>
  <si>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</si>
  <si>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</si>
  <si>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</si>
  <si>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</si>
  <si>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</si>
  <si>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</si>
  <si>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</si>
  <si>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</si>
  <si>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</si>
  <si>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</si>
  <si>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</si>
  <si>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</si>
  <si>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</si>
  <si>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</si>
  <si>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</si>
  <si>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</si>
  <si>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</si>
  <si>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</si>
  <si>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</si>
  <si>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</si>
  <si>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</si>
  <si>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</si>
  <si>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</si>
  <si>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</si>
  <si>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</si>
  <si>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</si>
  <si>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</si>
  <si>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</si>
  <si>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</si>
  <si>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</si>
  <si>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</si>
  <si>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</si>
  <si>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</si>
  <si>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</si>
  <si>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</si>
  <si>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</si>
  <si>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</si>
  <si>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</si>
  <si>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</si>
  <si>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</si>
  <si>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</si>
  <si>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</si>
  <si>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</si>
  <si>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</si>
  <si>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</si>
  <si>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</si>
  <si>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</si>
  <si>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</si>
  <si>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</si>
  <si>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</si>
  <si>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</si>
  <si>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</si>
  <si>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</si>
  <si>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</si>
  <si>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</si>
  <si>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</si>
  <si>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</si>
  <si>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</si>
  <si>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</si>
  <si>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</si>
  <si>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</si>
  <si>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</si>
  <si>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</si>
  <si>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</si>
  <si>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</si>
  <si>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</si>
  <si>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</si>
  <si>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</si>
  <si>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</si>
  <si>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</si>
  <si>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</si>
  <si>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</si>
  <si>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</si>
  <si>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</si>
  <si>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</si>
  <si>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</si>
  <si>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</si>
  <si>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</si>
  <si>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</si>
  <si>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</si>
  <si>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</si>
  <si>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</si>
  <si>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</si>
  <si>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</si>
  <si>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</si>
  <si>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</si>
  <si>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</si>
  <si>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</si>
  <si>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</si>
  <si>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</si>
  <si>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</si>
  <si>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</si>
  <si>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</si>
  <si>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</si>
  <si>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</si>
  <si>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</si>
  <si>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</si>
  <si>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</si>
  <si>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</si>
  <si>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</si>
  <si>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</si>
  <si>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</si>
  <si>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</si>
  <si>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</si>
  <si>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</si>
  <si>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</si>
  <si>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</si>
  <si>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</si>
  <si>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</si>
  <si>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</si>
  <si>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</si>
  <si>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</si>
  <si>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</si>
  <si>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</si>
  <si>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</si>
  <si>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</si>
  <si>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</si>
  <si>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</si>
  <si>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</si>
  <si>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</si>
  <si>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</si>
  <si>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</si>
  <si>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</si>
  <si>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</si>
  <si>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</si>
  <si>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</si>
  <si>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</si>
  <si>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</si>
  <si>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</si>
  <si>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</si>
  <si>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</si>
  <si>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</si>
  <si>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</si>
  <si>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</si>
  <si>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</si>
  <si>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</si>
  <si>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</si>
  <si>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</si>
  <si>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</si>
  <si>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</si>
  <si>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</si>
  <si>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</si>
  <si>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</si>
  <si>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</si>
  <si>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</si>
  <si>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</si>
  <si>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</si>
  <si>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</si>
  <si>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</si>
  <si>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</si>
  <si>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</si>
  <si>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</si>
  <si>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</si>
  <si>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</si>
  <si>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</si>
  <si>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</si>
  <si>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</si>
  <si>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</si>
  <si>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</si>
  <si>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</si>
  <si>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</si>
  <si>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</si>
  <si>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</si>
  <si>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</si>
  <si>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</si>
  <si>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</si>
  <si>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</si>
  <si>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</si>
  <si>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</si>
  <si>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</si>
  <si>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</si>
  <si>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</si>
  <si>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</si>
  <si>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</si>
  <si>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</si>
  <si>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</si>
  <si>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</si>
  <si>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</si>
  <si>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</si>
  <si>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</si>
  <si>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</si>
  <si>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</si>
  <si>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</si>
  <si>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</si>
  <si>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</si>
  <si>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</si>
  <si>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</si>
  <si>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</si>
  <si>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</si>
  <si>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</si>
  <si>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</si>
  <si>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</si>
  <si>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</si>
  <si>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</si>
  <si>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</si>
  <si>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</si>
  <si>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</si>
  <si>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</si>
  <si>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</si>
  <si>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</si>
  <si>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</si>
  <si>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</si>
  <si>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</si>
  <si>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</si>
  <si>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</si>
  <si>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</si>
  <si>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</si>
  <si>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</si>
  <si>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</si>
  <si>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</si>
  <si>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</si>
  <si>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</si>
  <si>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</si>
  <si>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</si>
  <si>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</si>
  <si>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</si>
  <si>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</si>
  <si>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</si>
  <si>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</si>
  <si>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</si>
  <si>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</si>
  <si>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</si>
  <si>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</si>
  <si>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</si>
  <si>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</si>
  <si>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</si>
  <si>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</si>
  <si>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</si>
  <si>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</si>
  <si>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</si>
  <si>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</si>
  <si>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</si>
  <si>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</si>
  <si>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</si>
  <si>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</si>
  <si>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</si>
  <si>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</si>
  <si>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</si>
  <si>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</si>
  <si>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</si>
  <si>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</si>
  <si>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</si>
  <si>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</si>
  <si>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</si>
  <si>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</si>
  <si>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</si>
  <si>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</si>
  <si>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</si>
  <si>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</si>
  <si>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</si>
  <si>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</si>
  <si>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</si>
  <si>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</si>
  <si>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</si>
  <si>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</si>
  <si>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</si>
  <si>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</si>
  <si>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</si>
  <si>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</si>
  <si>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</si>
  <si>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</si>
  <si>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</si>
  <si>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</si>
  <si>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</si>
  <si>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</si>
  <si>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</si>
  <si>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</si>
  <si>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</si>
  <si>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</si>
  <si>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</si>
  <si>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</si>
  <si>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</si>
  <si>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</si>
  <si>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</si>
  <si>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</si>
  <si>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</si>
  <si>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</si>
  <si>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</si>
  <si>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</si>
  <si>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</si>
  <si>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</si>
  <si>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</si>
  <si>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</si>
  <si>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</si>
  <si>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</si>
  <si>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</si>
  <si>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</si>
  <si>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</si>
  <si>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</si>
  <si>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</si>
  <si>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</si>
  <si>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</si>
  <si>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</si>
  <si>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</si>
  <si>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</si>
  <si>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</si>
  <si>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</si>
  <si>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</si>
  <si>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</si>
  <si>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</si>
  <si>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</si>
  <si>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</si>
  <si>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</si>
  <si>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</si>
  <si>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</si>
  <si>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</si>
  <si>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</si>
  <si>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</si>
  <si>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</si>
  <si>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</si>
  <si>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</si>
  <si>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</si>
  <si>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</si>
  <si>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</si>
  <si>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</si>
  <si>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</si>
  <si>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</si>
  <si>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</si>
  <si>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</si>
  <si>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</si>
  <si>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</si>
  <si>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</si>
  <si>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</si>
  <si>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</si>
  <si>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</si>
  <si>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</si>
  <si>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</si>
  <si>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</si>
  <si>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</si>
  <si>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</si>
  <si>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</si>
  <si>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</si>
  <si>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</si>
  <si>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</si>
  <si>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</si>
  <si>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</si>
  <si>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</si>
  <si>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</si>
  <si>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</si>
  <si>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</si>
  <si>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</si>
  <si>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</si>
  <si>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</si>
  <si>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</si>
  <si>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</si>
  <si>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</si>
  <si>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</si>
  <si>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</si>
  <si>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</si>
  <si>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</si>
  <si>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</si>
  <si>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</si>
  <si>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</si>
  <si>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</si>
  <si>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</si>
  <si>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</si>
  <si>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</si>
  <si>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</si>
  <si>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</si>
  <si>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</si>
  <si>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</si>
  <si>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</si>
  <si>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</si>
  <si>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</si>
  <si>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</si>
  <si>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</si>
  <si>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</si>
  <si>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</si>
  <si>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</si>
  <si>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</si>
  <si>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</si>
  <si>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</si>
  <si>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</si>
  <si>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</si>
  <si>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</si>
  <si>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</si>
  <si>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</si>
  <si>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</si>
  <si>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</si>
  <si>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</si>
  <si>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</si>
  <si>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</si>
  <si>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</si>
  <si>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</si>
  <si>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</si>
  <si>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</si>
  <si>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</si>
  <si>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</si>
  <si>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</si>
  <si>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</si>
  <si>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</si>
  <si>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</si>
  <si>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</si>
  <si>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</si>
  <si>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</si>
  <si>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</si>
  <si>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</si>
  <si>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</si>
  <si>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</si>
  <si>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</si>
  <si>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</si>
  <si>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</si>
  <si>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</si>
  <si>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</si>
  <si>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</si>
  <si>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</si>
  <si>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</si>
  <si>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</si>
  <si>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</si>
  <si>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</si>
  <si>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</si>
  <si>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</si>
  <si>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</si>
  <si>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</si>
  <si>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</si>
  <si>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</si>
  <si>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</si>
  <si>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</si>
  <si>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</si>
  <si>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</si>
  <si>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</si>
  <si>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</si>
  <si>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</si>
  <si>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</si>
  <si>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</si>
  <si>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</si>
  <si>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</si>
  <si>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</si>
  <si>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</si>
  <si>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</si>
  <si>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</si>
  <si>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</si>
  <si>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</si>
  <si>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</si>
  <si>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</si>
  <si>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</si>
  <si>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</si>
  <si>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</si>
  <si>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</si>
  <si>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</si>
  <si>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</si>
  <si>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</si>
  <si>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</si>
  <si>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</si>
  <si>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</si>
  <si>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</si>
  <si>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</si>
  <si>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</si>
  <si>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</si>
  <si>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</si>
  <si>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</si>
  <si>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</si>
  <si>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</si>
  <si>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</si>
  <si>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</si>
  <si>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</si>
  <si>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</si>
  <si>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</si>
  <si>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</si>
  <si>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</si>
  <si>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</si>
  <si>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</si>
  <si>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</si>
  <si>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</si>
  <si>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</si>
  <si>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</si>
  <si>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</si>
  <si>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</si>
  <si>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</si>
  <si>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</si>
  <si>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</si>
  <si>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</si>
  <si>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</si>
  <si>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</si>
  <si>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</si>
  <si>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</si>
  <si>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</si>
  <si>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</si>
  <si>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</si>
  <si>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</si>
  <si>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</si>
  <si>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</si>
  <si>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</si>
  <si>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</si>
  <si>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</si>
  <si>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</si>
  <si>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</si>
  <si>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</si>
  <si>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</si>
  <si>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</si>
  <si>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</si>
  <si>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</si>
  <si>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</si>
  <si>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</si>
  <si>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</si>
  <si>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</si>
  <si>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</si>
  <si>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</si>
  <si>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</si>
  <si>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</si>
  <si>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</si>
  <si>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</si>
  <si>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</si>
  <si>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</si>
  <si>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</si>
  <si>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</si>
  <si>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</si>
  <si>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</si>
  <si>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</si>
  <si>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</si>
  <si>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</si>
  <si>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</si>
  <si>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</si>
  <si>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</si>
  <si>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</si>
  <si>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</si>
  <si>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</si>
  <si>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</si>
  <si>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</si>
  <si>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</si>
  <si>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</si>
  <si>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</si>
  <si>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</si>
  <si>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</si>
  <si>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</si>
  <si>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</si>
  <si>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</si>
  <si>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</si>
  <si>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</si>
  <si>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</si>
  <si>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</si>
  <si>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</si>
  <si>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</si>
  <si>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</si>
  <si>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</si>
  <si>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</si>
  <si>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</si>
  <si>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</si>
  <si>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</si>
  <si>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</si>
  <si>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</si>
  <si>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</si>
  <si>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</si>
  <si>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</si>
  <si>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</si>
  <si>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</si>
  <si>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</si>
  <si>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</si>
  <si>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</si>
  <si>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</si>
  <si>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</si>
  <si>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</si>
  <si>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</si>
  <si>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</si>
  <si>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</si>
  <si>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</si>
  <si>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</si>
  <si>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</si>
  <si>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</si>
  <si>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</si>
  <si>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</si>
  <si>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</si>
  <si>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</si>
  <si>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</si>
  <si>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</si>
  <si>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</si>
  <si>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</si>
  <si>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</si>
  <si>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</si>
  <si>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</si>
  <si>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</si>
  <si>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</si>
  <si>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</si>
  <si>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</si>
  <si>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</si>
  <si>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</si>
  <si>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</si>
  <si>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</si>
  <si>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</si>
  <si>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</si>
  <si>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</si>
  <si>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</si>
  <si>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</si>
  <si>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</si>
  <si>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</si>
  <si>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</si>
  <si>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</si>
  <si>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</si>
  <si>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</si>
  <si>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</si>
  <si>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</si>
  <si>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</si>
  <si>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</si>
  <si>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</si>
  <si>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</si>
  <si>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</si>
  <si>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</si>
  <si>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</si>
  <si>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</si>
  <si>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</si>
  <si>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</si>
  <si>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</si>
  <si>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</si>
  <si>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</si>
  <si>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</si>
  <si>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</si>
  <si>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</si>
  <si>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</si>
  <si>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</si>
  <si>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</si>
  <si>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</si>
  <si>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</si>
  <si>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</si>
  <si>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</si>
  <si>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</si>
  <si>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</si>
  <si>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</si>
  <si>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</si>
  <si>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</si>
  <si>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</si>
  <si>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</si>
  <si>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</si>
  <si>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</si>
  <si>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</si>
  <si>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</si>
  <si>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</si>
  <si>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</si>
  <si>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</si>
  <si>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</si>
  <si>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</si>
  <si>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</si>
  <si>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</si>
  <si>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</si>
  <si>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</si>
  <si>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</si>
  <si>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</si>
  <si>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</si>
  <si>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</si>
  <si>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</si>
  <si>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</si>
  <si>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</si>
  <si>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</si>
  <si>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</si>
  <si>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</si>
  <si>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</si>
  <si>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</si>
  <si>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</si>
  <si>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</si>
  <si>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</si>
  <si>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</si>
  <si>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</si>
  <si>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</si>
  <si>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</si>
  <si>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</si>
  <si>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</si>
  <si>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</si>
  <si>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</si>
  <si>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</si>
  <si>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</si>
  <si>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</si>
  <si>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</si>
  <si>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</si>
  <si>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</si>
  <si>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</si>
  <si>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</si>
  <si>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</si>
  <si>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</si>
  <si>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</si>
  <si>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</si>
  <si>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</si>
  <si>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</si>
  <si>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</si>
  <si>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</si>
  <si>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</si>
  <si>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</si>
  <si>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</si>
  <si>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</si>
  <si>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</si>
  <si>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</si>
  <si>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</si>
  <si>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</si>
  <si>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</si>
  <si>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</si>
  <si>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</si>
  <si>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</si>
  <si>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</si>
  <si>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</si>
  <si>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</si>
  <si>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</si>
  <si>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</si>
  <si>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</si>
  <si>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</si>
  <si>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</si>
  <si>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</si>
  <si>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</si>
  <si>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</si>
  <si>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</si>
  <si>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</si>
  <si>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</si>
  <si>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</si>
  <si>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</si>
  <si>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</si>
  <si>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</si>
  <si>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</si>
  <si>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</si>
  <si>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</si>
  <si>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</si>
  <si>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</si>
  <si>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</si>
  <si>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</si>
  <si>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</si>
  <si>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</si>
  <si>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</si>
  <si>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</si>
  <si>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</si>
  <si>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</si>
  <si>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</si>
  <si>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</si>
  <si>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</si>
  <si>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</si>
  <si>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</si>
  <si>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</si>
  <si>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</si>
  <si>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</si>
  <si>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</si>
  <si>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</si>
  <si>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</si>
  <si>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</si>
  <si>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</si>
  <si>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</si>
  <si>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</si>
  <si>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</si>
  <si>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</si>
  <si>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</si>
  <si>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</si>
  <si>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</si>
  <si>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</si>
  <si>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</si>
  <si>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</si>
  <si>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</si>
  <si>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</si>
  <si>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</si>
  <si>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</si>
  <si>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</si>
  <si>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</si>
  <si>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</si>
  <si>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</si>
  <si>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</si>
  <si>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</si>
  <si>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</si>
  <si>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</si>
  <si>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</si>
  <si>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</si>
  <si>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</si>
  <si>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</si>
  <si>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</si>
  <si>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</si>
  <si>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</si>
  <si>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</si>
  <si>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</si>
  <si>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</si>
  <si>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</si>
  <si>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</si>
  <si>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</si>
  <si>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</si>
  <si>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</si>
  <si>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</si>
  <si>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</si>
  <si>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</si>
  <si>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</si>
  <si>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</si>
  <si>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</si>
  <si>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</si>
  <si>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</si>
  <si>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</si>
  <si>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</si>
  <si>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</si>
  <si>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</si>
  <si>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</si>
  <si>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</si>
  <si>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</si>
  <si>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</si>
  <si>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</si>
  <si>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</si>
  <si>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</si>
  <si>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</si>
  <si>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</si>
  <si>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</si>
  <si>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</si>
  <si>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</si>
  <si>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</si>
  <si>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</si>
  <si>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</si>
  <si>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</si>
  <si>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</si>
  <si>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</si>
  <si>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</si>
  <si>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</si>
  <si>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</si>
  <si>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</si>
  <si>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</si>
  <si>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</si>
  <si>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</si>
  <si>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</si>
  <si>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</si>
  <si>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</si>
  <si>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</si>
  <si>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</si>
  <si>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</si>
  <si>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</si>
  <si>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</si>
  <si>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</si>
  <si>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</si>
  <si>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</si>
  <si>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</si>
  <si>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</si>
  <si>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</si>
  <si>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</si>
  <si>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</si>
  <si>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</si>
  <si>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</si>
  <si>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</si>
  <si>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</si>
  <si>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</si>
  <si>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</si>
  <si>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</si>
  <si>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</si>
  <si>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</si>
  <si>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</si>
  <si>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</si>
  <si>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</si>
  <si>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</si>
  <si>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</si>
  <si>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</si>
  <si>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</si>
  <si>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</si>
  <si>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</si>
  <si>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</si>
  <si>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</si>
  <si>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</si>
  <si>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</si>
  <si>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</si>
  <si>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</si>
  <si>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</si>
  <si>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</si>
  <si>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</si>
  <si>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</si>
  <si>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</si>
  <si>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</si>
  <si>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</si>
  <si>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</si>
  <si>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</si>
  <si>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</si>
  <si>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</si>
  <si>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</si>
  <si>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</si>
  <si>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</si>
  <si>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</si>
  <si>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</si>
  <si>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</si>
  <si>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</si>
  <si>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</si>
  <si>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</si>
  <si>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</si>
  <si>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</si>
  <si>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</si>
  <si>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</si>
  <si>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</si>
  <si>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</si>
  <si>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</si>
  <si>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</si>
  <si>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</si>
  <si>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</si>
  <si>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</si>
  <si>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</si>
  <si>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</si>
  <si>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</si>
  <si>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</si>
  <si>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</si>
  <si>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</si>
  <si>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</si>
  <si>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</si>
  <si>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</si>
  <si>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</si>
  <si>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</si>
  <si>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</si>
  <si>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</si>
  <si>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</si>
  <si>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</si>
  <si>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</si>
  <si>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</si>
  <si>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</si>
  <si>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</si>
  <si>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</si>
  <si>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</si>
  <si>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</si>
  <si>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</si>
  <si>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</si>
  <si>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</si>
  <si>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</si>
  <si>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</si>
  <si>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</si>
  <si>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</si>
  <si>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</si>
  <si>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</si>
  <si>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</si>
  <si>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</si>
  <si>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</si>
  <si>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</si>
  <si>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</si>
  <si>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</si>
  <si>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</si>
  <si>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</si>
  <si>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</si>
  <si>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</si>
  <si>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</si>
  <si>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</si>
  <si>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</si>
  <si>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</si>
  <si>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</si>
  <si>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</si>
  <si>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</si>
  <si>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</si>
  <si>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</si>
  <si>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</si>
  <si>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</si>
  <si>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</si>
  <si>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</si>
  <si>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</si>
  <si>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</si>
  <si>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</si>
  <si>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</si>
  <si>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</si>
  <si>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</si>
  <si>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</si>
  <si>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</si>
  <si>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</si>
  <si>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</si>
  <si>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</si>
  <si>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</si>
  <si>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</si>
  <si>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</si>
  <si>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</si>
  <si>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</si>
  <si>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</si>
  <si>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</si>
  <si>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</si>
  <si>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</si>
  <si>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</si>
  <si>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</si>
  <si>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</si>
  <si>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</si>
  <si>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</si>
  <si>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</si>
  <si>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</si>
  <si>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</si>
  <si>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</si>
  <si>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</si>
  <si>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</si>
  <si>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</si>
  <si>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</si>
  <si>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</si>
  <si>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</si>
  <si>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</si>
  <si>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</si>
  <si>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</si>
  <si>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</si>
  <si>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</si>
  <si>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</si>
  <si>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</si>
  <si>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</si>
  <si>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</si>
  <si>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</si>
  <si>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</si>
  <si>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</si>
  <si>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</si>
  <si>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</si>
  <si>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</si>
  <si>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</si>
  <si>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</si>
  <si>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</si>
  <si>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</si>
  <si>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</si>
  <si>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</si>
  <si>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</si>
  <si>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</si>
  <si>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</si>
  <si>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</si>
  <si>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</si>
  <si>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</si>
  <si>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</si>
  <si>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</si>
  <si>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</si>
  <si>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</si>
  <si>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</si>
  <si>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</si>
  <si>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</si>
  <si>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</si>
  <si>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</si>
  <si>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</si>
  <si>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</si>
  <si>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</si>
  <si>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</si>
  <si>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</si>
  <si>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</si>
  <si>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</si>
  <si>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</si>
  <si>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</si>
  <si>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</si>
  <si>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</si>
  <si>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</si>
  <si>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</si>
  <si>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</si>
  <si>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</si>
  <si>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</si>
  <si>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</si>
  <si>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</si>
  <si>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</si>
  <si>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</si>
  <si>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</si>
  <si>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</si>
  <si>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</si>
  <si>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</si>
  <si>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</si>
  <si>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</si>
  <si>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</si>
  <si>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</si>
  <si>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</si>
  <si>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</si>
  <si>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</si>
  <si>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</si>
  <si>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</si>
  <si>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</si>
  <si>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</si>
  <si>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</si>
  <si>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</si>
  <si>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</si>
  <si>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</si>
  <si>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</si>
  <si>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</si>
  <si>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</si>
  <si>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</si>
  <si>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</si>
  <si>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</si>
  <si>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</si>
  <si>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</si>
  <si>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</si>
  <si>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</si>
  <si>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</si>
  <si>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</si>
  <si>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</si>
  <si>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</si>
  <si>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</si>
  <si>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</si>
  <si>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</si>
  <si>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</si>
  <si>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</si>
  <si>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</si>
  <si>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</si>
  <si>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</si>
  <si>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</si>
  <si>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</si>
  <si>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</si>
  <si>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</si>
  <si>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</si>
  <si>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</si>
  <si>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</si>
  <si>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</si>
  <si>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</si>
  <si>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</si>
  <si>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</si>
  <si>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</si>
  <si>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</si>
  <si>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</si>
  <si>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</si>
  <si>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</si>
  <si>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</si>
  <si>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</si>
  <si>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</si>
  <si>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</si>
  <si>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</si>
  <si>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</si>
  <si>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</si>
  <si>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</si>
  <si>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</si>
  <si>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</si>
  <si>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</si>
  <si>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</si>
  <si>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</si>
  <si>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</si>
  <si>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</si>
  <si>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</si>
  <si>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</si>
  <si>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</si>
  <si>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</si>
  <si>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</si>
  <si>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</si>
  <si>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</si>
  <si>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</si>
  <si>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</si>
  <si>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</si>
  <si>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</si>
  <si>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</si>
  <si>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</si>
  <si>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</si>
  <si>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</si>
  <si>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</si>
  <si>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</si>
  <si>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</si>
  <si>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</si>
  <si>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</si>
  <si>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</si>
  <si>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</si>
  <si>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</si>
  <si>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</si>
  <si>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</si>
  <si>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</si>
  <si>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</si>
  <si>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</si>
  <si>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</si>
  <si>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</si>
  <si>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</si>
  <si>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</si>
  <si>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</si>
  <si>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</si>
  <si>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</si>
  <si>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</si>
  <si>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</si>
  <si>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</si>
  <si>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</si>
  <si>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</si>
  <si>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</si>
  <si>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</si>
  <si>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</si>
  <si>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</si>
  <si>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</si>
  <si>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</si>
  <si>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</si>
  <si>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</si>
  <si>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</si>
  <si>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</si>
  <si>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</si>
  <si>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</si>
  <si>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</si>
  <si>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</si>
  <si>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</si>
  <si>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</si>
  <si>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</si>
  <si>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</si>
  <si>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</si>
  <si>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</si>
  <si>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</si>
  <si>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</si>
  <si>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</si>
  <si>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</si>
  <si>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</si>
  <si>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</si>
  <si>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</si>
  <si>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</si>
  <si>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</si>
  <si>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</si>
  <si>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</si>
  <si>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</si>
  <si>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</si>
  <si>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</si>
  <si>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</si>
  <si>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</si>
  <si>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</si>
  <si>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</si>
  <si>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</si>
  <si>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</si>
  <si>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</si>
  <si>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</si>
  <si>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</si>
  <si>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</si>
  <si>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</si>
  <si>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</si>
  <si>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</si>
  <si>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</si>
  <si>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</si>
  <si>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</si>
  <si>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</si>
  <si>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</si>
  <si>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</si>
  <si>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</si>
  <si>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</si>
  <si>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</si>
  <si>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</si>
  <si>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</si>
  <si>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</si>
  <si>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</si>
  <si>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</si>
  <si>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</si>
  <si>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</si>
  <si>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</si>
  <si>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</si>
  <si>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</si>
  <si>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</si>
  <si>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</si>
  <si>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</si>
  <si>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</si>
  <si>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</si>
  <si>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</si>
  <si>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</si>
  <si>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</si>
  <si>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</si>
  <si>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</si>
  <si>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</si>
  <si>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</si>
  <si>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</si>
  <si>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</si>
  <si>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</si>
  <si>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</si>
  <si>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</si>
  <si>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</si>
  <si>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</si>
  <si>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</si>
  <si>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</si>
  <si>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</si>
  <si>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</si>
  <si>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</si>
  <si>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</si>
  <si>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</si>
  <si>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</si>
  <si>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</si>
  <si>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</si>
  <si>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</si>
  <si>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</si>
  <si>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</si>
  <si>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</si>
  <si>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</si>
  <si>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</si>
  <si>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</si>
  <si>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</si>
  <si>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</si>
  <si>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</si>
  <si>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</si>
  <si>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</si>
  <si>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</si>
  <si>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</si>
  <si>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</si>
  <si>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</si>
  <si>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</si>
  <si>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</si>
  <si>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</si>
  <si>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</si>
  <si>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</si>
  <si>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</si>
  <si>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</si>
  <si>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</si>
  <si>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</si>
  <si>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</si>
  <si>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</si>
  <si>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</si>
  <si>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</si>
  <si>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</si>
  <si>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</si>
  <si>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</si>
  <si>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</si>
  <si>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</si>
  <si>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</si>
  <si>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</si>
  <si>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</si>
  <si>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</si>
  <si>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</si>
  <si>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</si>
  <si>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</si>
  <si>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</si>
  <si>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</si>
  <si>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</si>
  <si>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</si>
  <si>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</si>
  <si>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</si>
  <si>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</si>
  <si>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</si>
  <si>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</si>
  <si>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</si>
  <si>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</si>
  <si>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</si>
  <si>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</si>
  <si>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</si>
  <si>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</si>
  <si>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</si>
  <si>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</si>
  <si>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</si>
  <si>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</si>
  <si>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</si>
  <si>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</si>
  <si>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</si>
  <si>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</si>
  <si>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</si>
  <si>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</si>
  <si>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</si>
  <si>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</si>
  <si>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</si>
  <si>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</si>
  <si>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</si>
  <si>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</si>
  <si>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</si>
  <si>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</si>
  <si>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</si>
  <si>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</si>
  <si>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</si>
  <si>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</si>
  <si>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</si>
  <si>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</si>
  <si>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</si>
  <si>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</si>
  <si>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</si>
  <si>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</si>
  <si>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</si>
  <si>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</si>
  <si>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</si>
  <si>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</si>
  <si>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</si>
  <si>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</si>
  <si>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</si>
  <si>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</si>
  <si>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</si>
  <si>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</si>
  <si>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</si>
  <si>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</si>
  <si>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</si>
  <si>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</si>
  <si>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</si>
  <si>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</si>
  <si>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</si>
  <si>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</si>
  <si>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</si>
  <si>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</si>
  <si>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</si>
  <si>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</si>
  <si>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</si>
  <si>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</si>
  <si>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</si>
  <si>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</si>
  <si>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</si>
  <si>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</si>
  <si>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</si>
  <si>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</si>
  <si>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</si>
  <si>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</si>
  <si>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</si>
  <si>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</si>
  <si>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</si>
  <si>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</si>
  <si>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</si>
  <si>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</si>
  <si>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</si>
  <si>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</si>
  <si>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</si>
  <si>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</si>
  <si>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</si>
  <si>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</si>
  <si>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</si>
  <si>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</si>
  <si>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</si>
  <si>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</si>
  <si>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</si>
  <si>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</si>
  <si>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</si>
  <si>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</si>
  <si>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</si>
  <si>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</si>
  <si>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</si>
  <si>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</si>
  <si>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</si>
  <si>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</si>
  <si>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</si>
  <si>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</si>
  <si>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</si>
  <si>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</si>
  <si>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</si>
  <si>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</si>
  <si>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</si>
  <si>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</si>
  <si>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</si>
  <si>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</si>
  <si>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</si>
  <si>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</si>
  <si>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</si>
  <si>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</si>
  <si>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</si>
  <si>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</si>
  <si>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</si>
  <si>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</si>
  <si>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</si>
  <si>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</si>
  <si>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</si>
  <si>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</si>
  <si>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</si>
  <si>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</si>
  <si>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</si>
  <si>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</si>
  <si>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</si>
  <si>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</si>
  <si>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</si>
  <si>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</si>
  <si>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</si>
  <si>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</si>
  <si>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</si>
  <si>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</si>
  <si>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</si>
  <si>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</si>
  <si>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</si>
  <si>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</si>
  <si>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</si>
  <si>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</si>
  <si>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</si>
  <si>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</si>
  <si>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</si>
  <si>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</si>
  <si>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</si>
  <si>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</si>
  <si>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</si>
  <si>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</si>
  <si>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</si>
  <si>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</si>
  <si>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</si>
  <si>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</si>
  <si>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</si>
  <si>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</si>
  <si>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</si>
  <si>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</si>
  <si>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</si>
  <si>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</si>
  <si>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</si>
  <si>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</si>
  <si>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</si>
  <si>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</si>
  <si>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</si>
  <si>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</si>
  <si>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</si>
  <si>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</si>
  <si>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</si>
  <si>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</si>
  <si>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</si>
  <si>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</si>
  <si>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</si>
  <si>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</si>
  <si>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</si>
  <si>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</si>
  <si>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</si>
  <si>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</si>
  <si>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</si>
  <si>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</si>
  <si>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</si>
  <si>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</si>
  <si>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</si>
  <si>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</si>
  <si>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</si>
  <si>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</si>
  <si>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</si>
  <si>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</si>
  <si>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</si>
  <si>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</si>
  <si>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</si>
  <si>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</si>
  <si>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</si>
  <si>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</si>
  <si>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</si>
  <si>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</si>
  <si>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</si>
  <si>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</si>
  <si>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</si>
  <si>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</si>
  <si>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</si>
  <si>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</si>
  <si>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</si>
  <si>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</si>
  <si>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</si>
  <si>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</si>
  <si>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</si>
  <si>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</si>
  <si>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</si>
  <si>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</si>
  <si>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</si>
  <si>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</si>
  <si>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</si>
  <si>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</si>
  <si>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</si>
  <si>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</si>
  <si>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</si>
  <si>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</si>
  <si>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</si>
  <si>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</si>
  <si>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</si>
  <si>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</si>
  <si>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</si>
  <si>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</si>
  <si>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</si>
  <si>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</si>
  <si>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</si>
  <si>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</si>
  <si>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</si>
  <si>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</si>
  <si>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</si>
  <si>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</si>
  <si>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</si>
  <si>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</si>
  <si>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</si>
  <si>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</si>
  <si>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</si>
  <si>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</si>
  <si>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</si>
  <si>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</si>
  <si>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</si>
  <si>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</si>
  <si>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</si>
  <si>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</si>
  <si>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</si>
  <si>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</si>
  <si>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</si>
  <si>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</si>
  <si>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</si>
  <si>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</si>
  <si>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</si>
  <si>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</si>
  <si>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</si>
  <si>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</si>
  <si>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</si>
  <si>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</si>
  <si>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</si>
  <si>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</si>
  <si>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</si>
  <si>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</si>
  <si>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</si>
  <si>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</si>
  <si>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</si>
  <si>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</si>
  <si>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</si>
  <si>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</si>
  <si>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</si>
  <si>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</si>
  <si>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</si>
  <si>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</si>
  <si>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</si>
  <si>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</si>
  <si>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</si>
  <si>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</si>
  <si>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</si>
  <si>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</si>
  <si>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</si>
  <si>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</si>
  <si>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</si>
  <si>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</si>
  <si>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</si>
  <si>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</si>
  <si>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</si>
  <si>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</si>
  <si>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</si>
  <si>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</si>
  <si>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</si>
  <si>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</si>
  <si>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</si>
  <si>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</si>
  <si>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</si>
  <si>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</si>
  <si>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</si>
  <si>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</si>
  <si>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</si>
  <si>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</si>
  <si>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</si>
  <si>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</si>
  <si>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</si>
  <si>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</si>
  <si>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</si>
  <si>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</si>
  <si>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</si>
  <si>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</si>
  <si>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</si>
  <si>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</si>
  <si>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</si>
  <si>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</si>
  <si>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</si>
  <si>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</si>
  <si>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</si>
  <si>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</si>
  <si>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</si>
  <si>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</si>
  <si>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</si>
  <si>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</si>
  <si>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</si>
  <si>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</si>
  <si>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</si>
  <si>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</si>
  <si>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</si>
  <si>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</si>
  <si>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</si>
  <si>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</si>
  <si>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</si>
  <si>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</si>
  <si>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</si>
  <si>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</si>
  <si>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</si>
  <si>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</si>
  <si>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</si>
  <si>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</si>
  <si>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</si>
  <si>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</si>
  <si>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</si>
  <si>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</si>
  <si>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</si>
  <si>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</si>
  <si>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</si>
  <si>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</si>
  <si>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</si>
  <si>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</si>
  <si>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</si>
  <si>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</si>
  <si>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</si>
  <si>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</si>
  <si>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</si>
  <si>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</si>
  <si>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</si>
  <si>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</si>
  <si>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</si>
  <si>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</si>
  <si>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</si>
  <si>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</si>
  <si>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</si>
  <si>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</si>
  <si>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</si>
  <si>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</si>
  <si>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</si>
  <si>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</si>
  <si>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</si>
  <si>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</si>
  <si>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</si>
  <si>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</si>
  <si>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</si>
  <si>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</si>
  <si>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</si>
  <si>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</si>
  <si>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</si>
  <si>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</si>
  <si>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</si>
  <si>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</si>
  <si>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</si>
  <si>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</si>
  <si>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</si>
  <si>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</si>
  <si>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</si>
  <si>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</si>
  <si>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</si>
  <si>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</si>
  <si>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</si>
  <si>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</si>
  <si>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</si>
  <si>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</si>
  <si>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</si>
  <si>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</si>
  <si>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</si>
  <si>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</si>
  <si>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</si>
  <si>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</si>
  <si>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</si>
  <si>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</si>
  <si>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</si>
  <si>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</si>
  <si>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</si>
  <si>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</si>
  <si>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</si>
  <si>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</si>
  <si>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</si>
  <si>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</si>
  <si>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</si>
  <si>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</si>
  <si>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</si>
  <si>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</si>
  <si>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</si>
  <si>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</si>
  <si>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</si>
  <si>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</si>
  <si>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</si>
  <si>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</si>
  <si>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</si>
  <si>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</si>
  <si>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</si>
  <si>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</si>
  <si>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</si>
  <si>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</si>
  <si>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</si>
  <si>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</si>
  <si>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</si>
  <si>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</si>
  <si>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</si>
  <si>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</si>
  <si>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</si>
  <si>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</si>
  <si>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</si>
  <si>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</si>
  <si>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</si>
  <si>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</si>
  <si>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</si>
  <si>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</si>
  <si>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</si>
  <si>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</si>
  <si>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</si>
  <si>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</si>
  <si>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</si>
  <si>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</si>
  <si>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</si>
  <si>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</si>
  <si>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</si>
  <si>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</si>
  <si>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</si>
  <si>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</si>
  <si>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</si>
  <si>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</si>
  <si>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</si>
  <si>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</si>
  <si>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</si>
  <si>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</si>
  <si>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</si>
  <si>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</si>
  <si>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</si>
  <si>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</si>
  <si>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</si>
  <si>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</si>
  <si>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</si>
  <si>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</si>
  <si>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</si>
  <si>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</si>
  <si>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</si>
  <si>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</si>
  <si>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</si>
  <si>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</si>
  <si>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</si>
  <si>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</si>
  <si>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</si>
  <si>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</si>
  <si>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</si>
  <si>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</si>
  <si>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</si>
  <si>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</si>
  <si>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</si>
  <si>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</si>
  <si>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</si>
  <si>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</si>
  <si>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</si>
  <si>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</si>
  <si>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</si>
  <si>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</si>
  <si>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</si>
  <si>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</si>
  <si>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</si>
  <si>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</si>
  <si>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</si>
  <si>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</si>
  <si>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</si>
  <si>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</si>
  <si>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</si>
  <si>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</si>
  <si>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</si>
  <si>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</si>
  <si>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</si>
  <si>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</si>
  <si>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</si>
  <si>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</si>
  <si>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</si>
  <si>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</si>
  <si>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</si>
  <si>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</si>
  <si>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</si>
  <si>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</si>
  <si>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</si>
  <si>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</si>
  <si>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</si>
  <si>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</si>
  <si>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</si>
  <si>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</si>
  <si>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</si>
  <si>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</si>
  <si>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</si>
  <si>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</si>
  <si>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</si>
  <si>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</si>
  <si>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</si>
  <si>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</si>
  <si>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</si>
  <si>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</si>
  <si>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</si>
  <si>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</si>
  <si>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</si>
  <si>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</si>
  <si>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</si>
  <si>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</si>
  <si>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</si>
  <si>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</si>
  <si>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</si>
  <si>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</si>
  <si>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</si>
  <si>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</si>
  <si>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</si>
  <si>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</si>
  <si>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</si>
  <si>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</si>
  <si>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</si>
  <si>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</si>
  <si>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</si>
  <si>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</si>
  <si>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</si>
  <si>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</si>
  <si>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</si>
  <si>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</si>
  <si>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</si>
  <si>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</si>
  <si>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</si>
  <si>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</si>
  <si>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</si>
  <si>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</si>
  <si>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</si>
  <si>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</si>
  <si>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</si>
  <si>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</si>
  <si>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</si>
  <si>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</si>
  <si>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</si>
  <si>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</si>
  <si>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</si>
  <si>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</si>
  <si>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</si>
  <si>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</si>
  <si>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</si>
  <si>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</si>
  <si>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</si>
  <si>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</si>
  <si>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</si>
  <si>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</si>
  <si>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</si>
  <si>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</si>
  <si>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</si>
  <si>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</si>
  <si>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</si>
  <si>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</si>
  <si>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</si>
  <si>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</si>
  <si>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</si>
  <si>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</si>
  <si>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</si>
  <si>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</si>
  <si>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</si>
  <si>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</si>
  <si>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</si>
  <si>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</si>
  <si>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</si>
  <si>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</si>
  <si>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</si>
  <si>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</si>
  <si>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</si>
  <si>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</si>
  <si>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</si>
  <si>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</si>
  <si>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</si>
  <si>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</si>
  <si>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</si>
  <si>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</si>
  <si>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</si>
  <si>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</si>
  <si>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</si>
  <si>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</si>
  <si>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</si>
  <si>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</si>
  <si>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</si>
  <si>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</si>
  <si>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</si>
  <si>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</si>
  <si>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</si>
  <si>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</si>
  <si>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</si>
  <si>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</si>
  <si>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</si>
  <si>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</si>
  <si>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</si>
  <si>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</si>
  <si>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</si>
  <si>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</si>
  <si>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</si>
  <si>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</si>
  <si>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</si>
  <si>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</si>
  <si>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</si>
  <si>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</si>
  <si>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</si>
  <si>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</si>
  <si>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</si>
  <si>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</si>
  <si>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</si>
  <si>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</si>
  <si>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</si>
  <si>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</si>
  <si>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</si>
  <si>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</si>
  <si>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</si>
  <si>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</si>
  <si>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</si>
  <si>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</si>
  <si>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</si>
  <si>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</si>
  <si>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</si>
  <si>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</si>
  <si>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</si>
  <si>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</si>
  <si>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</si>
  <si>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</si>
  <si>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</si>
  <si>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</si>
  <si>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</si>
  <si>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</si>
  <si>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</si>
  <si>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</si>
  <si>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</si>
  <si>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</si>
  <si>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</si>
  <si>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</si>
  <si>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</si>
  <si>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</si>
  <si>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</si>
  <si>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</si>
  <si>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</si>
  <si>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</si>
  <si>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</si>
  <si>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</si>
  <si>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</si>
  <si>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</si>
  <si>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</si>
  <si>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</si>
  <si>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</si>
  <si>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</si>
  <si>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</si>
  <si>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</si>
  <si>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</si>
  <si>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</si>
  <si>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</si>
  <si>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</si>
  <si>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</si>
  <si>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</si>
  <si>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</si>
  <si>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</si>
  <si>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</si>
  <si>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</si>
  <si>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</si>
  <si>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</si>
  <si>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</si>
  <si>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</si>
  <si>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</si>
  <si>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</si>
  <si>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</si>
  <si>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</si>
  <si>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</si>
  <si>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</si>
  <si>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</si>
  <si>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</si>
  <si>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</si>
  <si>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</si>
  <si>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</si>
  <si>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</si>
  <si>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</si>
  <si>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</si>
  <si>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</si>
  <si>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</si>
  <si>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</si>
  <si>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</si>
  <si>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</si>
  <si>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</si>
  <si>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</si>
  <si>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</si>
  <si>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</si>
  <si>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</si>
  <si>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</si>
  <si>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</si>
  <si>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</si>
  <si>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</si>
  <si>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</si>
  <si>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</si>
  <si>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</si>
  <si>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</si>
  <si>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</si>
  <si>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</si>
  <si>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</si>
  <si>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</si>
  <si>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</si>
  <si>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</si>
  <si>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</si>
  <si>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</si>
  <si>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</si>
  <si>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</si>
  <si>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</si>
  <si>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</si>
  <si>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</si>
  <si>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</si>
  <si>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</si>
  <si>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</si>
  <si>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</si>
  <si>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</si>
  <si>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</si>
  <si>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</si>
  <si>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</si>
  <si>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</si>
  <si>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</si>
  <si>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</si>
  <si>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</si>
  <si>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</si>
  <si>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</si>
  <si>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</si>
  <si>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</si>
  <si>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</si>
  <si>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</si>
  <si>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</si>
  <si>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</si>
  <si>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</si>
  <si>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</si>
  <si>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</si>
  <si>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</si>
  <si>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</si>
  <si>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</si>
  <si>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</si>
  <si>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</si>
  <si>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</si>
  <si>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</si>
  <si>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</si>
  <si>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</si>
  <si>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</si>
  <si>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</si>
  <si>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</si>
  <si>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</si>
  <si>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</si>
  <si>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</si>
  <si>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</si>
  <si>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</si>
  <si>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</si>
  <si>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</si>
  <si>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</si>
  <si>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</si>
  <si>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</si>
  <si>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</si>
  <si>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</si>
  <si>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</si>
  <si>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</si>
  <si>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</si>
  <si>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</si>
  <si>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</si>
  <si>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</si>
  <si>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</si>
  <si>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</si>
  <si>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</si>
  <si>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</si>
  <si>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</si>
  <si>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</si>
  <si>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</si>
  <si>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</si>
  <si>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</si>
  <si>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</si>
  <si>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</si>
  <si>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</si>
  <si>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</si>
  <si>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</si>
  <si>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</si>
  <si>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</si>
  <si>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</si>
  <si>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</si>
  <si>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</si>
  <si>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</si>
  <si>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</si>
  <si>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</si>
  <si>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</si>
  <si>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</si>
  <si>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</si>
  <si>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</si>
  <si>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</si>
  <si>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</si>
  <si>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</si>
  <si>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</si>
  <si>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</si>
  <si>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</si>
  <si>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</si>
  <si>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</si>
  <si>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</si>
  <si>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</si>
  <si>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</si>
  <si>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</si>
  <si>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</si>
  <si>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</si>
  <si>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</si>
  <si>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</si>
  <si>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</si>
  <si>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</si>
  <si>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</si>
  <si>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</si>
  <si>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</si>
  <si>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</si>
  <si>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</si>
  <si>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</si>
  <si>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</si>
  <si>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</si>
  <si>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</si>
  <si>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</si>
  <si>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</si>
  <si>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</si>
  <si>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</si>
  <si>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</si>
  <si>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</si>
  <si>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</si>
  <si>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</si>
  <si>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</si>
  <si>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</si>
  <si>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</si>
  <si>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</si>
  <si>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</si>
  <si>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</si>
  <si>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</si>
  <si>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</si>
  <si>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</si>
  <si>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</si>
  <si>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</si>
  <si>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</si>
  <si>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</si>
  <si>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</si>
  <si>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</si>
  <si>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</si>
  <si>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</si>
  <si>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</si>
  <si>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</si>
  <si>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</si>
  <si>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</si>
  <si>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</si>
  <si>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</si>
  <si>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</si>
  <si>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</si>
  <si>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</si>
  <si>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</si>
  <si>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</si>
  <si>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</si>
  <si>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</si>
  <si>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</si>
  <si>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</si>
  <si>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</si>
  <si>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</si>
  <si>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</si>
  <si>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</si>
  <si>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</si>
  <si>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</si>
  <si>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</si>
  <si>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</si>
  <si>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</si>
  <si>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</si>
  <si>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</si>
  <si>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</si>
  <si>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</si>
  <si>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</si>
  <si>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</si>
  <si>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</si>
  <si>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</si>
  <si>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</si>
  <si>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</si>
  <si>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</si>
  <si>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</si>
  <si>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</si>
  <si>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</si>
  <si>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</si>
  <si>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</si>
  <si>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</si>
  <si>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</si>
  <si>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</si>
  <si>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</si>
  <si>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</si>
  <si>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</si>
  <si>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</si>
  <si>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</si>
  <si>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</si>
  <si>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</si>
  <si>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</si>
  <si>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</si>
  <si>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</si>
  <si>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</si>
  <si>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</si>
  <si>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</si>
  <si>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</si>
  <si>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</si>
  <si>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</si>
  <si>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</si>
  <si>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</si>
  <si>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</si>
  <si>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</si>
  <si>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</si>
  <si>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</si>
  <si>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</si>
  <si>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</si>
  <si>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</si>
  <si>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</si>
  <si>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</si>
  <si>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</si>
  <si>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</si>
  <si>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</si>
  <si>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</si>
  <si>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</si>
  <si>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</si>
  <si>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</si>
  <si>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</si>
  <si>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</si>
  <si>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</si>
  <si>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</si>
  <si>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</si>
  <si>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</si>
  <si>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</si>
  <si>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</si>
  <si>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</si>
  <si>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</si>
  <si>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</si>
  <si>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</si>
  <si>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</si>
  <si>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</si>
  <si>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</si>
  <si>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</si>
  <si>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</si>
  <si>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</si>
  <si>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</si>
  <si>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</si>
  <si>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</si>
  <si>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</si>
  <si>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</si>
  <si>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</si>
  <si>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</si>
  <si>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</si>
  <si>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</si>
  <si>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</si>
  <si>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</si>
  <si>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</si>
  <si>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</si>
  <si>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</si>
  <si>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</si>
  <si>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</si>
  <si>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</si>
  <si>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</si>
  <si>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</si>
  <si>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</si>
  <si>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</si>
  <si>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</si>
  <si>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</si>
  <si>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</si>
  <si>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</si>
  <si>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</si>
  <si>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</si>
  <si>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</si>
  <si>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</si>
  <si>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</si>
  <si>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</si>
  <si>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</si>
  <si>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</si>
  <si>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</si>
  <si>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</si>
  <si>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</si>
  <si>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</si>
  <si>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</si>
  <si>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</si>
  <si>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</si>
  <si>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</si>
  <si>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</si>
  <si>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</si>
  <si>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</si>
  <si>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</si>
  <si>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</si>
  <si>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</si>
  <si>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</si>
  <si>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</si>
  <si>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</si>
  <si>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</si>
  <si>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</si>
  <si>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</si>
  <si>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</si>
  <si>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</si>
  <si>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</si>
  <si>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</si>
  <si>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</si>
  <si>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</si>
  <si>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</si>
  <si>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</si>
  <si>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</si>
  <si>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</si>
  <si>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</si>
  <si>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</si>
  <si>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</si>
  <si>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</si>
  <si>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</si>
  <si>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</si>
  <si>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</si>
  <si>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</si>
  <si>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</si>
  <si>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</si>
  <si>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</si>
  <si>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</si>
  <si>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</si>
  <si>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</si>
  <si>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</si>
  <si>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</si>
  <si>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</si>
  <si>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</si>
  <si>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</si>
  <si>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</si>
  <si>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</si>
  <si>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</si>
  <si>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</si>
  <si>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</si>
  <si>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</si>
  <si>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</si>
  <si>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</si>
  <si>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</si>
  <si>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</si>
  <si>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</si>
  <si>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</si>
  <si>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</si>
  <si>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</si>
  <si>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</si>
  <si>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</si>
  <si>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</si>
  <si>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</si>
  <si>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</si>
  <si>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</si>
  <si>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</si>
  <si>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</si>
  <si>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</si>
  <si>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</si>
  <si>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</si>
  <si>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</si>
  <si>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</si>
  <si>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</si>
  <si>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</si>
  <si>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</si>
  <si>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</si>
  <si>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</si>
  <si>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</si>
  <si>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</si>
  <si>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</si>
  <si>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</si>
  <si>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</si>
  <si>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</si>
  <si>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</si>
  <si>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</si>
  <si>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</si>
  <si>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</si>
  <si>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</si>
  <si>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</si>
  <si>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</si>
  <si>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</si>
  <si>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</si>
  <si>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</si>
  <si>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</si>
  <si>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</si>
  <si>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</si>
  <si>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</si>
  <si>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</si>
  <si>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</si>
  <si>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</si>
  <si>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</si>
  <si>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</si>
  <si>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</si>
  <si>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</si>
  <si>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</si>
  <si>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</si>
  <si>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</si>
  <si>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</si>
  <si>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</si>
  <si>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</si>
  <si>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</si>
  <si>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</si>
  <si>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</si>
  <si>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</si>
  <si>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</si>
  <si>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</si>
  <si>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</si>
  <si>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</si>
  <si>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</si>
  <si>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</si>
  <si>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</si>
  <si>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</si>
  <si>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</si>
  <si>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</si>
  <si>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</si>
  <si>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</si>
  <si>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</si>
  <si>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</si>
  <si>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</si>
  <si>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</si>
  <si>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</si>
  <si>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</si>
  <si>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</si>
  <si>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</si>
  <si>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</si>
  <si>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</si>
  <si>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</si>
  <si>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</si>
  <si>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</si>
  <si>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</si>
  <si>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</si>
  <si>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</si>
  <si>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</si>
  <si>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</si>
  <si>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</si>
  <si>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</si>
  <si>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</si>
  <si>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</si>
  <si>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</si>
  <si>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</si>
  <si>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</si>
  <si>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</si>
  <si>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</si>
  <si>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</si>
  <si>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</si>
  <si>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</si>
  <si>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</si>
  <si>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</si>
  <si>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</si>
  <si>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</si>
  <si>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</si>
  <si>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</si>
  <si>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</si>
  <si>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</si>
  <si>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</si>
  <si>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</si>
  <si>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</si>
  <si>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</si>
  <si>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</si>
  <si>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</si>
  <si>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</si>
  <si>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</si>
  <si>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</si>
  <si>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</si>
  <si>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</si>
  <si>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</si>
  <si>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</si>
  <si>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</si>
  <si>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</si>
  <si>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</si>
  <si>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</si>
  <si>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</si>
  <si>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</si>
  <si>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</si>
  <si>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</si>
  <si>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</si>
  <si>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</si>
  <si>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</si>
  <si>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</si>
  <si>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</si>
  <si>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</si>
  <si>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</si>
  <si>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</si>
  <si>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</si>
  <si>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</si>
  <si>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</si>
  <si>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</si>
  <si>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</si>
  <si>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</si>
  <si>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</si>
  <si>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</si>
  <si>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</si>
  <si>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</si>
  <si>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</si>
  <si>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</si>
  <si>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</si>
  <si>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</si>
  <si>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</si>
  <si>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</si>
  <si>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</si>
  <si>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</si>
  <si>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</si>
  <si>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</si>
  <si>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</si>
  <si>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</si>
  <si>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</si>
  <si>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</si>
  <si>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</si>
  <si>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</si>
  <si>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</si>
  <si>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</si>
  <si>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</si>
  <si>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</si>
  <si>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</si>
  <si>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</si>
  <si>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</si>
  <si>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</si>
  <si>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</si>
  <si>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</si>
  <si>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</si>
  <si>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</si>
  <si>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</si>
  <si>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</si>
  <si>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</si>
  <si>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</si>
  <si>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</si>
  <si>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</si>
  <si>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</si>
  <si>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</si>
  <si>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</si>
  <si>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</si>
  <si>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</si>
  <si>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</si>
  <si>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</si>
  <si>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</si>
  <si>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</si>
  <si>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</si>
  <si>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</si>
  <si>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</si>
  <si>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</si>
  <si>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</si>
  <si>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</si>
  <si>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</si>
  <si>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</si>
  <si>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</si>
  <si>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</si>
  <si>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</si>
  <si>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</si>
  <si>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</si>
  <si>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</si>
  <si>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</si>
  <si>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</si>
  <si>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</si>
  <si>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</si>
  <si>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</si>
  <si>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</si>
  <si>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</si>
  <si>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</si>
  <si>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</si>
  <si>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</si>
  <si>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</si>
  <si>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</si>
  <si>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</si>
  <si>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</si>
  <si>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</si>
  <si>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</si>
  <si>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</si>
  <si>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</si>
  <si>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</si>
  <si>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</si>
  <si>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</si>
  <si>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</si>
  <si>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</si>
  <si>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</si>
  <si>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</si>
  <si>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</si>
  <si>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</si>
  <si>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</si>
  <si>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</si>
  <si>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</si>
  <si>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</si>
  <si>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</si>
  <si>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</si>
  <si>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</si>
  <si>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</si>
  <si>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</si>
  <si>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</si>
  <si>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</si>
  <si>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</si>
  <si>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</si>
  <si>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</si>
  <si>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</si>
  <si>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</si>
  <si>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</si>
  <si>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</si>
  <si>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</si>
  <si>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</si>
  <si>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</si>
  <si>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</si>
  <si>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</si>
  <si>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</si>
  <si>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</si>
  <si>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</si>
  <si>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</si>
  <si>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</si>
  <si>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</si>
  <si>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</si>
  <si>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</si>
  <si>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</si>
  <si>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</si>
  <si>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</si>
  <si>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</si>
  <si>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</si>
  <si>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</si>
  <si>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</si>
  <si>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</si>
  <si>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</si>
  <si>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</si>
  <si>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</si>
  <si>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</si>
  <si>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</si>
  <si>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</si>
  <si>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</si>
  <si>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</si>
  <si>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</si>
  <si>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</si>
  <si>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</si>
  <si>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</si>
  <si>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</si>
  <si>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</si>
  <si>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</si>
  <si>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</si>
  <si>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</si>
  <si>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</si>
  <si>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</si>
  <si>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</si>
  <si>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</si>
  <si>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</si>
  <si>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</si>
  <si>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</si>
  <si>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</si>
  <si>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</si>
  <si>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</si>
  <si>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</si>
  <si>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</si>
  <si>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</si>
  <si>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</si>
  <si>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</si>
  <si>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</si>
  <si>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</si>
  <si>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</si>
  <si>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</si>
  <si>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</si>
  <si>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</si>
  <si>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</si>
  <si>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</si>
  <si>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</si>
  <si>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</si>
  <si>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</si>
  <si>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</si>
  <si>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</si>
  <si>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</si>
  <si>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</si>
  <si>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</si>
  <si>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</si>
  <si>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</si>
  <si>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</si>
  <si>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</si>
  <si>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</si>
  <si>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</si>
  <si>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</si>
  <si>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</si>
  <si>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</si>
  <si>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</si>
  <si>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</si>
  <si>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</si>
  <si>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</si>
  <si>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</si>
  <si>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</si>
  <si>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</si>
  <si>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</si>
  <si>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</si>
  <si>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</si>
  <si>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</si>
  <si>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</si>
  <si>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</si>
  <si>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</si>
  <si>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</si>
  <si>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</si>
  <si>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</si>
  <si>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</si>
  <si>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</si>
  <si>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</si>
  <si>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</si>
  <si>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</si>
  <si>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</si>
  <si>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</si>
  <si>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</si>
  <si>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</si>
  <si>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</si>
  <si>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</si>
  <si>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</si>
  <si>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</si>
  <si>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</si>
  <si>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</si>
  <si>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</si>
  <si>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</si>
  <si>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</si>
  <si>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</si>
  <si>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</si>
  <si>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</si>
  <si>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</si>
  <si>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</si>
  <si>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</si>
  <si>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</si>
  <si>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</si>
  <si>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</si>
  <si>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</si>
  <si>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</si>
  <si>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</si>
  <si>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</si>
  <si>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</si>
  <si>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</si>
  <si>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</si>
  <si>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</si>
  <si>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</si>
  <si>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</si>
  <si>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</si>
  <si>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</si>
  <si>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</si>
  <si>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</si>
  <si>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</si>
  <si>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</si>
  <si>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</si>
  <si>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</si>
  <si>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</si>
  <si>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</si>
  <si>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</si>
  <si>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</si>
  <si>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</si>
  <si>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</si>
  <si>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</si>
  <si>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</si>
  <si>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</si>
  <si>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</si>
  <si>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</si>
  <si>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</si>
  <si>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</si>
  <si>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</si>
  <si>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</si>
  <si>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</si>
  <si>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</si>
  <si>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</si>
  <si>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</si>
  <si>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</si>
  <si>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</si>
  <si>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</si>
  <si>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</si>
  <si>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</si>
  <si>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</si>
  <si>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</si>
  <si>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</si>
  <si>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</si>
  <si>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</si>
  <si>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</si>
  <si>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</si>
  <si>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</si>
  <si>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</si>
  <si>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</si>
  <si>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</si>
  <si>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</si>
  <si>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</si>
  <si>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</si>
  <si>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</si>
  <si>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</si>
  <si>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</si>
  <si>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</si>
  <si>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</si>
  <si>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</si>
  <si>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</si>
  <si>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</si>
  <si>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</si>
  <si>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</si>
  <si>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</si>
  <si>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</si>
  <si>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</si>
  <si>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</si>
  <si>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</si>
  <si>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</si>
  <si>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</si>
  <si>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</si>
  <si>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</si>
  <si>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</si>
  <si>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</si>
  <si>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</si>
  <si>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</si>
  <si>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</si>
  <si>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</si>
  <si>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</si>
  <si>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</si>
  <si>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</si>
  <si>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</si>
  <si>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</si>
  <si>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</si>
  <si>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</si>
  <si>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</si>
  <si>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</si>
  <si>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</si>
  <si>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</si>
  <si>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</si>
  <si>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</si>
  <si>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</si>
  <si>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</si>
  <si>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</si>
  <si>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</si>
  <si>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</si>
  <si>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</si>
  <si>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</si>
  <si>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</si>
  <si>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</si>
  <si>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</si>
  <si>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</si>
  <si>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</si>
  <si>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</si>
  <si>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</si>
  <si>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</si>
  <si>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</si>
  <si>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</si>
  <si>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</si>
  <si>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</si>
  <si>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</si>
  <si>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</si>
  <si>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</si>
  <si>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</si>
  <si>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</si>
  <si>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</si>
  <si>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</si>
  <si>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</si>
  <si>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</si>
  <si>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</si>
  <si>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</si>
  <si>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</si>
  <si>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</si>
  <si>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</si>
  <si>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</si>
  <si>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</si>
  <si>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</si>
  <si>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</si>
  <si>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</si>
  <si>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</si>
  <si>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</si>
  <si>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</si>
  <si>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</si>
  <si>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</si>
  <si>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</si>
  <si>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</si>
  <si>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</si>
  <si>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</si>
  <si>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</si>
  <si>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</si>
  <si>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</si>
  <si>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</si>
  <si>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</si>
  <si>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</si>
  <si>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</si>
  <si>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</si>
  <si>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</si>
  <si>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</si>
  <si>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</si>
  <si>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</si>
  <si>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</si>
  <si>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</si>
  <si>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</si>
  <si>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</si>
  <si>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</si>
  <si>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</si>
  <si>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</si>
  <si>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</si>
  <si>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</si>
  <si>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</si>
  <si>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</si>
  <si>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</si>
  <si>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</si>
  <si>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</si>
  <si>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</si>
  <si>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</si>
  <si>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</si>
  <si>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</si>
  <si>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</si>
  <si>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</si>
  <si>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</si>
  <si>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</si>
  <si>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</si>
  <si>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</si>
  <si>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</si>
  <si>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</si>
  <si>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</si>
  <si>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</si>
  <si>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</si>
  <si>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</si>
  <si>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</si>
  <si>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</si>
  <si>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</si>
  <si>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</si>
  <si>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</si>
  <si>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</si>
  <si>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</si>
  <si>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</si>
  <si>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</si>
  <si>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</si>
  <si>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</si>
  <si>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</si>
  <si>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</si>
  <si>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</si>
  <si>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</si>
  <si>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</si>
  <si>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</si>
  <si>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</si>
  <si>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</si>
  <si>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</si>
  <si>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</si>
  <si>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</si>
  <si>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</si>
  <si>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</si>
  <si>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</si>
  <si>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</si>
  <si>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</si>
  <si>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</si>
  <si>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</si>
  <si>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</si>
  <si>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</si>
  <si>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</si>
  <si>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</si>
  <si>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</si>
  <si>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</si>
  <si>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</si>
  <si>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</si>
  <si>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</si>
  <si>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</si>
  <si>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</si>
  <si>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</si>
  <si>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</si>
  <si>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</si>
  <si>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</si>
  <si>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</si>
  <si>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</si>
  <si>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</si>
  <si>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</si>
  <si>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</si>
  <si>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</si>
  <si>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</si>
  <si>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</si>
  <si>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</si>
  <si>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</si>
  <si>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</si>
  <si>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</si>
  <si>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</si>
  <si>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</si>
  <si>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</si>
  <si>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</si>
  <si>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</si>
  <si>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</si>
  <si>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</si>
  <si>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</si>
  <si>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</si>
  <si>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</si>
  <si>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</si>
  <si>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</si>
  <si>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</si>
  <si>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</si>
  <si>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</si>
  <si>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</si>
  <si>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</si>
  <si>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</si>
  <si>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</si>
  <si>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</si>
  <si>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</si>
  <si>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</si>
  <si>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</si>
  <si>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</si>
  <si>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</si>
  <si>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</si>
  <si>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</si>
  <si>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</si>
  <si>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</si>
  <si>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</si>
  <si>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</si>
  <si>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</si>
  <si>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</si>
  <si>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</si>
  <si>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</si>
  <si>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</si>
  <si>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</si>
  <si>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</si>
  <si>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</si>
  <si>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</si>
  <si>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</si>
  <si>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</si>
  <si>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</si>
  <si>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</si>
  <si>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</si>
  <si>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</si>
  <si>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</si>
  <si>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</si>
  <si>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</si>
  <si>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</si>
  <si>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</si>
  <si>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</si>
  <si>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</si>
  <si>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</si>
  <si>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</si>
  <si>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</si>
  <si>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</si>
  <si>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</si>
  <si>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</si>
  <si>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</si>
  <si>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</si>
  <si>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</si>
  <si>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</si>
  <si>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</si>
  <si>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</si>
  <si>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</si>
  <si>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</si>
  <si>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</si>
  <si>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</si>
  <si>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</si>
  <si>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</si>
  <si>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</si>
  <si>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</si>
  <si>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</si>
  <si>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</si>
  <si>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</si>
  <si>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</si>
  <si>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</si>
  <si>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</si>
  <si>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</si>
  <si>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</si>
  <si>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</si>
  <si>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</si>
  <si>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</si>
  <si>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</si>
  <si>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</si>
  <si>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</si>
  <si>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</si>
  <si>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</si>
  <si>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</si>
  <si>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</si>
  <si>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</si>
  <si>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</si>
  <si>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</si>
  <si>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</si>
  <si>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</si>
  <si>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</si>
  <si>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</si>
  <si>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</si>
  <si>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</si>
  <si>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</si>
  <si>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</si>
  <si>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</si>
  <si>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</si>
  <si>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</si>
  <si>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</si>
  <si>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</si>
  <si>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</si>
  <si>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</si>
  <si>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</si>
  <si>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</si>
  <si>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</si>
  <si>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</si>
  <si>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</si>
  <si>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</si>
  <si>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</si>
  <si>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</si>
  <si>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</si>
  <si>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</si>
  <si>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</si>
  <si>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</si>
  <si>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</si>
  <si>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</si>
  <si>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</si>
  <si>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</si>
  <si>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</si>
  <si>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</si>
  <si>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</si>
  <si>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</si>
  <si>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</si>
  <si>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</si>
  <si>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</si>
  <si>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</si>
  <si>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</si>
  <si>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</si>
  <si>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</si>
  <si>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</si>
  <si>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</si>
  <si>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</si>
  <si>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</si>
  <si>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</si>
  <si>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</si>
  <si>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</si>
  <si>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</si>
  <si>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</si>
  <si>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</si>
  <si>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</si>
  <si>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</si>
  <si>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</si>
  <si>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</si>
  <si>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</si>
  <si>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</si>
  <si>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</si>
  <si>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</si>
  <si>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</si>
  <si>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</si>
  <si>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</si>
  <si>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</si>
  <si>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</si>
  <si>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</si>
  <si>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</si>
  <si>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</si>
  <si>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</si>
  <si>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</si>
  <si>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</si>
  <si>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</si>
  <si>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</si>
  <si>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</si>
  <si>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</si>
  <si>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</si>
  <si>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</si>
  <si>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</si>
  <si>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</si>
  <si>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</si>
  <si>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</si>
  <si>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</si>
  <si>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</si>
  <si>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</si>
  <si>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</si>
  <si>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</si>
  <si>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</si>
  <si>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</si>
  <si>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</si>
  <si>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</si>
  <si>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</si>
  <si>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</si>
  <si>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</si>
  <si>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</si>
  <si>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</si>
  <si>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</si>
  <si>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</si>
  <si>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</si>
  <si>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</si>
  <si>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</si>
  <si>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</si>
  <si>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</si>
  <si>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</si>
  <si>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</si>
  <si>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</si>
  <si>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</si>
  <si>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</si>
  <si>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</si>
  <si>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</si>
  <si>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</si>
  <si>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</si>
  <si>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</si>
  <si>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</si>
  <si>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</si>
  <si>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</si>
  <si>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</si>
  <si>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</si>
  <si>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</si>
  <si>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</si>
  <si>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</si>
  <si>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</si>
  <si>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</si>
  <si>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</si>
  <si>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</si>
  <si>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</si>
  <si>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</si>
  <si>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</si>
  <si>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</si>
  <si>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</si>
  <si>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</si>
  <si>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</si>
  <si>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</si>
  <si>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</si>
  <si>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</si>
  <si>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</si>
  <si>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</si>
  <si>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</si>
  <si>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</si>
  <si>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</si>
  <si>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</si>
  <si>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</si>
  <si>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</si>
  <si>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</si>
  <si>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</si>
  <si>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</si>
  <si>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</si>
  <si>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</si>
  <si>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</si>
  <si>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</si>
  <si>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</si>
  <si>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</si>
  <si>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</si>
  <si>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</si>
  <si>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</si>
  <si>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</si>
  <si>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</si>
  <si>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</si>
  <si>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</si>
  <si>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</si>
  <si>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</si>
  <si>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</si>
  <si>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</si>
  <si>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</si>
  <si>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</si>
  <si>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</si>
  <si>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</si>
  <si>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</si>
  <si>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</si>
  <si>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</si>
  <si>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</si>
  <si>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</si>
  <si>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</si>
  <si>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</si>
  <si>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</si>
  <si>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</si>
  <si>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</si>
  <si>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</si>
  <si>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</si>
  <si>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</si>
  <si>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</si>
  <si>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</si>
  <si>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</si>
  <si>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</si>
  <si>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</si>
  <si>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</si>
  <si>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</si>
  <si>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</si>
  <si>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</si>
  <si>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</si>
  <si>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</si>
  <si>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</si>
  <si>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</si>
  <si>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</si>
  <si>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</si>
  <si>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</si>
  <si>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</si>
  <si>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</si>
  <si>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</si>
  <si>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</si>
  <si>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</si>
  <si>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</si>
  <si>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</si>
  <si>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</si>
  <si>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</si>
  <si>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</si>
  <si>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</si>
  <si>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</si>
  <si>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</si>
  <si>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</si>
  <si>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</si>
  <si>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</si>
  <si>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</si>
  <si>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</si>
  <si>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</si>
  <si>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</si>
  <si>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</si>
  <si>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</si>
  <si>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</si>
  <si>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</si>
  <si>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</si>
  <si>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</si>
  <si>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</si>
  <si>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</si>
  <si>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</si>
  <si>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</si>
  <si>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</si>
  <si>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</si>
  <si>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</si>
  <si>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</si>
  <si>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</si>
  <si>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</si>
  <si>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</si>
  <si>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</si>
  <si>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</si>
  <si>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</si>
  <si>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</si>
  <si>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</si>
  <si>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</si>
  <si>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</si>
  <si>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</si>
  <si>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</si>
  <si>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</si>
  <si>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</si>
  <si>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</si>
  <si>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</si>
  <si>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</si>
  <si>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</si>
  <si>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</si>
  <si>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</si>
  <si>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</si>
  <si>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</si>
  <si>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</si>
  <si>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</si>
  <si>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</si>
  <si>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</si>
  <si>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</si>
  <si>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</si>
  <si>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</si>
  <si>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</si>
  <si>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</si>
  <si>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</si>
  <si>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</si>
  <si>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</si>
  <si>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</si>
  <si>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</si>
  <si>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</si>
  <si>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</si>
  <si>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</si>
  <si>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</si>
  <si>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</si>
  <si>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</si>
  <si>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</si>
  <si>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</si>
  <si>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</si>
  <si>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</si>
  <si>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</si>
  <si>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</si>
  <si>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</si>
  <si>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</si>
  <si>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</si>
  <si>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</si>
  <si>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</si>
  <si>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</si>
  <si>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</si>
  <si>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</si>
  <si>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</si>
  <si>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</si>
  <si>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</si>
  <si>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</si>
  <si>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</si>
  <si>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</si>
  <si>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</si>
  <si>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</si>
  <si>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</si>
  <si>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</si>
  <si>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</si>
  <si>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</si>
  <si>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</si>
  <si>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</si>
  <si>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</si>
  <si>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</si>
  <si>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</si>
  <si>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</si>
  <si>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</si>
  <si>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</si>
  <si>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</si>
  <si>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</si>
  <si>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</si>
  <si>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</si>
  <si>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</si>
  <si>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</si>
  <si>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</si>
  <si>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</si>
  <si>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</si>
  <si>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</si>
  <si>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</si>
  <si>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</si>
  <si>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</si>
  <si>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</si>
  <si>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</si>
  <si>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</si>
  <si>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</si>
  <si>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</si>
  <si>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</si>
  <si>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</si>
  <si>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</si>
  <si>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</si>
  <si>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</si>
  <si>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</si>
  <si>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</si>
  <si>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</si>
  <si>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</si>
  <si>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</si>
  <si>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</si>
  <si>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</si>
  <si>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</si>
  <si>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</si>
  <si>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</si>
  <si>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</si>
  <si>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</si>
  <si>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</si>
  <si>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</si>
  <si>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</si>
  <si>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</si>
  <si>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</si>
  <si>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</si>
  <si>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</si>
  <si>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</si>
  <si>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</si>
  <si>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</si>
  <si>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</si>
  <si>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</si>
  <si>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</si>
  <si>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</si>
  <si>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</si>
  <si>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</si>
  <si>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</si>
  <si>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</si>
  <si>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</si>
  <si>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</si>
  <si>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</si>
  <si>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</si>
  <si>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</si>
  <si>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</si>
  <si>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</si>
  <si>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</si>
  <si>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</si>
  <si>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</si>
  <si>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</si>
  <si>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</si>
  <si>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</si>
  <si>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</si>
  <si>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</si>
  <si>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</si>
  <si>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</si>
  <si>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</si>
  <si>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</si>
  <si>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</si>
  <si>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</si>
  <si>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</si>
  <si>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</si>
  <si>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</si>
  <si>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</si>
  <si>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</si>
  <si>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</si>
  <si>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</si>
  <si>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</si>
  <si>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</si>
  <si>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</si>
  <si>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</si>
  <si>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</si>
  <si>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</si>
  <si>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</si>
  <si>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</si>
  <si>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</si>
  <si>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</si>
  <si>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</si>
  <si>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</si>
  <si>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</si>
  <si>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</si>
  <si>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</si>
  <si>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</si>
  <si>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</si>
  <si>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</si>
  <si>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</si>
  <si>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</si>
  <si>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</si>
  <si>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</si>
  <si>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</si>
  <si>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</si>
  <si>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</si>
  <si>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</si>
  <si>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</si>
  <si>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</si>
  <si>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</si>
  <si>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</si>
  <si>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</si>
  <si>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</si>
  <si>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</si>
  <si>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</si>
  <si>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</si>
  <si>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</si>
  <si>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</si>
  <si>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</si>
  <si>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</si>
  <si>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</si>
  <si>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</si>
  <si>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</si>
  <si>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</si>
  <si>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</si>
  <si>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</si>
  <si>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</si>
  <si>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</si>
  <si>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</si>
  <si>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</si>
  <si>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</si>
  <si>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</si>
  <si>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</si>
  <si>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</si>
  <si>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</si>
  <si>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</si>
  <si>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</si>
  <si>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</si>
  <si>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</si>
  <si>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</si>
  <si>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</si>
  <si>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</si>
  <si>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</si>
  <si>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</si>
  <si>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</si>
  <si>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</si>
  <si>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</si>
  <si>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</si>
  <si>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</si>
  <si>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</si>
  <si>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</si>
  <si>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</si>
  <si>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</si>
  <si>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</si>
  <si>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</si>
  <si>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</si>
  <si>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</si>
  <si>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</si>
  <si>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</si>
  <si>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</si>
  <si>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</si>
  <si>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</si>
  <si>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</si>
  <si>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</si>
  <si>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</si>
  <si>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</si>
  <si>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</si>
  <si>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</si>
  <si>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</si>
  <si>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</si>
  <si>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</si>
  <si>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</si>
  <si>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</si>
  <si>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</si>
  <si>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</si>
  <si>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</si>
  <si>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</si>
  <si>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</si>
  <si>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</si>
  <si>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</si>
  <si>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</si>
  <si>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</si>
  <si>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</si>
  <si>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</si>
  <si>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</si>
  <si>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</si>
  <si>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</si>
  <si>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</si>
  <si>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</si>
  <si>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</si>
  <si>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</si>
  <si>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</si>
  <si>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</si>
  <si>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</si>
  <si>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</si>
  <si>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</si>
  <si>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</si>
  <si>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</si>
  <si>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</si>
  <si>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</si>
  <si>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</si>
  <si>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</si>
  <si>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</si>
  <si>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</si>
  <si>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</si>
  <si>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</si>
  <si>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</si>
  <si>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</si>
  <si>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</si>
  <si>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</si>
  <si>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</si>
  <si>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</si>
  <si>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</si>
  <si>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</si>
  <si>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</si>
  <si>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</si>
  <si>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</si>
  <si>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</si>
  <si>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</si>
  <si>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</si>
  <si>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</si>
  <si>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</si>
  <si>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</si>
  <si>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</si>
  <si>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</si>
  <si>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</si>
  <si>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</si>
  <si>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</si>
  <si>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</si>
  <si>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</si>
  <si>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</si>
  <si>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</si>
  <si>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</si>
  <si>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</si>
  <si>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</si>
  <si>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</si>
  <si>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</si>
  <si>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</si>
  <si>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</si>
  <si>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</si>
  <si>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</si>
  <si>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</si>
  <si>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</si>
  <si>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</si>
  <si>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</si>
  <si>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</si>
  <si>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</si>
  <si>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</si>
  <si>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</si>
  <si>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</si>
  <si>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</si>
  <si>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</si>
  <si>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</si>
  <si>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</si>
  <si>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</si>
  <si>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</si>
  <si>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</si>
  <si>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</si>
  <si>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</si>
  <si>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</si>
  <si>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</si>
  <si>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</si>
  <si>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</si>
  <si>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</si>
  <si>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</si>
  <si>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</si>
  <si>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</si>
  <si>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</si>
  <si>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</si>
  <si>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</si>
  <si>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</si>
  <si>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</si>
  <si>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</si>
  <si>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</si>
  <si>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</si>
  <si>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</si>
  <si>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</si>
  <si>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</si>
  <si>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</si>
  <si>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</si>
  <si>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</si>
  <si>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</si>
  <si>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</si>
  <si>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</si>
  <si>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</si>
  <si>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</si>
  <si>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</si>
  <si>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</si>
  <si>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</si>
  <si>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</si>
  <si>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</si>
  <si>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</si>
  <si>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</si>
  <si>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</si>
  <si>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</si>
  <si>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</si>
  <si>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</si>
  <si>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</si>
  <si>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</si>
  <si>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</si>
  <si>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</si>
  <si>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</si>
  <si>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</si>
  <si>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</si>
  <si>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</si>
  <si>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</si>
  <si>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</si>
  <si>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</si>
  <si>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</si>
  <si>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</si>
  <si>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</si>
  <si>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</si>
  <si>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</si>
  <si>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</si>
  <si>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</si>
  <si>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</si>
  <si>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</si>
  <si>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</si>
  <si>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</si>
  <si>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</si>
  <si>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</si>
  <si>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</si>
  <si>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</si>
  <si>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</si>
  <si>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</si>
  <si>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</si>
  <si>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</si>
  <si>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</si>
  <si>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</si>
  <si>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</si>
  <si>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</si>
  <si>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</si>
  <si>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</si>
  <si>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</si>
  <si>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</si>
  <si>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</si>
  <si>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</si>
  <si>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</si>
  <si>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</si>
  <si>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</si>
  <si>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</si>
  <si>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</si>
  <si>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</si>
  <si>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</si>
  <si>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</si>
  <si>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</si>
  <si>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</si>
  <si>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</si>
  <si>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</si>
  <si>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</si>
  <si>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</si>
  <si>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</si>
  <si>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</si>
  <si>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</si>
  <si>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</si>
  <si>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</si>
  <si>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</si>
  <si>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</si>
  <si>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</si>
  <si>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</si>
  <si>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</si>
  <si>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</si>
  <si>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</si>
  <si>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</si>
  <si>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</si>
  <si>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</si>
  <si>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</si>
  <si>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</si>
  <si>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</si>
  <si>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</si>
  <si>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</si>
  <si>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</si>
  <si>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</si>
  <si>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</si>
  <si>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</si>
  <si>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</si>
  <si>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</si>
  <si>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</si>
  <si>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</si>
  <si>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</si>
  <si>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</si>
  <si>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</si>
  <si>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</si>
  <si>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</si>
  <si>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</si>
  <si>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</si>
  <si>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</si>
  <si>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</si>
  <si>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</si>
  <si>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</si>
  <si>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</si>
  <si>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</si>
  <si>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</si>
  <si>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</si>
  <si>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</si>
  <si>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</si>
  <si>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</si>
  <si>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</si>
  <si>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</si>
  <si>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</si>
  <si>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</si>
  <si>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</si>
  <si>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</si>
  <si>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</si>
  <si>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</si>
  <si>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</si>
  <si>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</si>
  <si>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</si>
  <si>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</si>
  <si>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</si>
  <si>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</si>
  <si>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</si>
  <si>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</si>
  <si>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</si>
  <si>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</si>
  <si>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</si>
  <si>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</si>
  <si>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</si>
  <si>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</si>
  <si>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</si>
  <si>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</si>
  <si>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</si>
  <si>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</si>
  <si>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</si>
  <si>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</si>
  <si>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</si>
  <si>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</si>
  <si>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</si>
  <si>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</si>
  <si>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</si>
  <si>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</si>
  <si>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</si>
  <si>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</si>
  <si>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</si>
  <si>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</si>
  <si>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</si>
  <si>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</si>
  <si>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</si>
  <si>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</si>
  <si>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</si>
  <si>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</si>
  <si>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</si>
  <si>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</si>
  <si>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</si>
  <si>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</si>
  <si>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</si>
  <si>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</si>
  <si>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</si>
  <si>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</si>
  <si>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</si>
  <si>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</si>
  <si>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</si>
  <si>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</si>
  <si>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</si>
  <si>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</si>
  <si>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</si>
  <si>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</si>
  <si>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</si>
  <si>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</si>
  <si>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</si>
  <si>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</si>
  <si>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</si>
  <si>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</si>
  <si>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</si>
  <si>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</si>
  <si>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</si>
  <si>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</si>
  <si>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</si>
  <si>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</si>
  <si>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</si>
  <si>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</si>
  <si>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</si>
  <si>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</si>
  <si>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</si>
  <si>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</si>
  <si>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</si>
  <si>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</si>
  <si>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</si>
  <si>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</si>
  <si>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</si>
  <si>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</si>
  <si>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</si>
  <si>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</si>
  <si>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</si>
  <si>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</si>
  <si>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</si>
  <si>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</si>
  <si>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</si>
  <si>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</si>
  <si>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</si>
  <si>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</si>
  <si>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</si>
  <si>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</si>
  <si>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</si>
  <si>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</si>
  <si>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</si>
  <si>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</si>
  <si>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</si>
  <si>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</si>
  <si>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</si>
  <si>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</si>
  <si>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</si>
  <si>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</si>
  <si>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</si>
  <si>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</si>
  <si>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</si>
  <si>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</si>
  <si>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</si>
  <si>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</si>
  <si>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</si>
  <si>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</si>
  <si>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</si>
  <si>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</si>
  <si>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</si>
  <si>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</si>
  <si>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</si>
  <si>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</si>
  <si>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</si>
  <si>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</si>
  <si>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</si>
  <si>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</si>
  <si>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</si>
  <si>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</si>
  <si>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</si>
  <si>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</si>
  <si>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</si>
  <si>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</si>
  <si>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</si>
  <si>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</si>
  <si>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</si>
  <si>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</si>
  <si>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</si>
  <si>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</si>
  <si>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</si>
  <si>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</si>
  <si>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</si>
  <si>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</si>
  <si>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</si>
  <si>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</si>
  <si>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</si>
  <si>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</si>
  <si>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</si>
  <si>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</si>
  <si>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</si>
  <si>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</si>
  <si>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</si>
  <si>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</si>
  <si>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</si>
  <si>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</si>
  <si>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</si>
  <si>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</si>
  <si>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</si>
  <si>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</si>
  <si>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</si>
  <si>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</si>
  <si>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</si>
  <si>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</si>
  <si>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</si>
  <si>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</si>
  <si>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</si>
  <si>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</si>
  <si>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</si>
  <si>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</si>
  <si>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</si>
  <si>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</si>
  <si>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</si>
  <si>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</si>
  <si>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</si>
  <si>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</si>
  <si>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</si>
  <si>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</si>
  <si>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</si>
  <si>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</si>
  <si>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</si>
  <si>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</si>
  <si>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</si>
  <si>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</si>
  <si>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</si>
  <si>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</si>
  <si>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</si>
  <si>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</si>
  <si>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</si>
  <si>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</si>
  <si>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</si>
  <si>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</si>
  <si>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</si>
  <si>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</si>
  <si>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</si>
  <si>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</si>
  <si>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</si>
  <si>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</si>
  <si>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</si>
  <si>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</si>
  <si>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</si>
  <si>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</si>
  <si>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</si>
  <si>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</si>
  <si>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</si>
  <si>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</si>
  <si>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</si>
  <si>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</si>
  <si>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</si>
  <si>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</si>
  <si>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</si>
  <si>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</si>
  <si>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</si>
  <si>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</si>
  <si>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</si>
  <si>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</si>
  <si>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</si>
  <si>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</si>
  <si>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</si>
  <si>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</si>
  <si>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</si>
  <si>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</si>
  <si>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</si>
  <si>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</si>
  <si>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</si>
  <si>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</si>
  <si>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</si>
  <si>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</si>
  <si>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</si>
  <si>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</si>
  <si>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</si>
  <si>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</si>
  <si>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</si>
  <si>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</si>
  <si>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</si>
  <si>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</si>
  <si>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</si>
  <si>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</si>
  <si>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</si>
  <si>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</si>
  <si>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</si>
  <si>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</si>
  <si>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</si>
  <si>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</si>
  <si>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</si>
  <si>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</si>
  <si>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</si>
  <si>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</si>
  <si>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</si>
  <si>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</si>
  <si>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</si>
  <si>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</si>
  <si>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</si>
  <si>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</si>
  <si>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</si>
  <si>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</si>
  <si>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</si>
  <si>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</si>
  <si>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</si>
  <si>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</si>
  <si>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</si>
  <si>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</si>
  <si>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</si>
  <si>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</si>
  <si>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</si>
  <si>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</si>
  <si>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</si>
  <si>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</si>
  <si>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</si>
  <si>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</si>
  <si>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</si>
  <si>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</si>
  <si>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</si>
  <si>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</si>
  <si>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</si>
  <si>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</si>
  <si>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</si>
  <si>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</si>
  <si>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</si>
  <si>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</si>
  <si>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</si>
  <si>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</si>
  <si>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</si>
  <si>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</si>
  <si>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</si>
  <si>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</si>
  <si>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</si>
  <si>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</si>
  <si>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</si>
  <si>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</si>
  <si>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</si>
  <si>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</si>
  <si>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</si>
  <si>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</si>
  <si>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</si>
  <si>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</si>
  <si>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</si>
  <si>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</si>
  <si>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</si>
  <si>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</si>
  <si>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</si>
  <si>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</si>
  <si>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</si>
  <si>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</si>
  <si>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</si>
  <si>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</si>
  <si>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</si>
  <si>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</si>
  <si>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</si>
  <si>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</si>
  <si>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</si>
  <si>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</si>
  <si>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</si>
  <si>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</si>
  <si>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</si>
  <si>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</si>
  <si>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</si>
  <si>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</si>
  <si>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</si>
  <si>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</si>
  <si>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</si>
  <si>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</si>
  <si>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</si>
  <si>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</si>
  <si>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</si>
  <si>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</si>
  <si>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</si>
  <si>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</si>
  <si>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</si>
  <si>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</si>
  <si>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</si>
  <si>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</si>
  <si>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</si>
  <si>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</si>
  <si>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</si>
  <si>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</si>
  <si>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</si>
  <si>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</si>
  <si>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</si>
  <si>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</si>
  <si>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</si>
  <si>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</si>
  <si>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</si>
  <si>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</si>
  <si>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</si>
  <si>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</si>
  <si>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</si>
  <si>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</si>
  <si>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</si>
  <si>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</si>
  <si>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</si>
  <si>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</si>
  <si>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</si>
  <si>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</si>
  <si>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</si>
  <si>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</si>
  <si>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</si>
  <si>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</si>
  <si>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</si>
  <si>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</si>
  <si>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</si>
  <si>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</si>
  <si>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</si>
  <si>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</si>
  <si>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</si>
  <si>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</si>
  <si>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</si>
  <si>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</si>
  <si>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</si>
  <si>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</si>
  <si>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</si>
  <si>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</si>
  <si>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</si>
  <si>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</si>
  <si>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</si>
  <si>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</si>
  <si>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</si>
  <si>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</si>
  <si>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</si>
  <si>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</si>
  <si>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</si>
  <si>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</si>
  <si>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</si>
  <si>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</si>
  <si>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</si>
  <si>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</si>
  <si>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</si>
  <si>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</si>
  <si>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</si>
  <si>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</si>
  <si>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</si>
  <si>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</si>
  <si>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</si>
  <si>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</si>
  <si>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</si>
  <si>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</si>
  <si>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</si>
  <si>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</si>
  <si>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</si>
  <si>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</si>
  <si>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</si>
  <si>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</si>
  <si>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</si>
  <si>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</si>
  <si>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</si>
  <si>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</si>
  <si>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</si>
  <si>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</si>
  <si>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</si>
  <si>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</si>
  <si>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</si>
  <si>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</si>
  <si>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</si>
  <si>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</si>
  <si>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</si>
  <si>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</si>
  <si>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</si>
  <si>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</si>
  <si>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</si>
  <si>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</si>
  <si>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</si>
  <si>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</si>
  <si>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</si>
  <si>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</si>
  <si>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</si>
  <si>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</si>
  <si>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</si>
  <si>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</si>
  <si>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</si>
  <si>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</si>
  <si>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</si>
  <si>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</si>
  <si>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</si>
  <si>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</si>
  <si>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</si>
  <si>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</si>
  <si>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</si>
  <si>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</si>
  <si>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</si>
  <si>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</si>
  <si>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</si>
  <si>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</si>
  <si>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</si>
  <si>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</si>
  <si>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</si>
  <si>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</si>
  <si>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</si>
  <si>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</si>
  <si>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</si>
  <si>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</si>
  <si>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</si>
  <si>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</si>
  <si>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</si>
  <si>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</si>
  <si>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</si>
  <si>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</si>
  <si>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</si>
  <si>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</si>
  <si>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</si>
  <si>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</si>
  <si>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</si>
  <si>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</si>
  <si>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</si>
  <si>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</si>
  <si>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</si>
  <si>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</si>
  <si>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</si>
  <si>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</si>
  <si>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</si>
  <si>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</si>
  <si>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</si>
  <si>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</si>
  <si>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</si>
  <si>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</si>
  <si>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</si>
  <si>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</si>
  <si>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</si>
  <si>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</si>
  <si>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</si>
  <si>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</si>
  <si>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</si>
  <si>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</si>
  <si>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</si>
  <si>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</si>
  <si>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</si>
  <si>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</si>
  <si>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</si>
  <si>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</si>
  <si>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</si>
  <si>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</si>
  <si>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</si>
  <si>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</si>
  <si>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</si>
  <si>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</si>
  <si>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</si>
  <si>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</si>
  <si>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</si>
  <si>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</si>
  <si>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</si>
  <si>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</si>
  <si>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</si>
  <si>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</si>
  <si>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</si>
  <si>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</si>
  <si>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</si>
  <si>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</si>
  <si>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</si>
  <si>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</si>
  <si>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</si>
  <si>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</si>
  <si>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</si>
  <si>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</si>
  <si>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</si>
  <si>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</si>
  <si>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</si>
  <si>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</si>
  <si>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</si>
  <si>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</si>
  <si>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</si>
  <si>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</si>
  <si>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</si>
  <si>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</si>
  <si>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</si>
  <si>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</si>
  <si>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</si>
  <si>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</si>
  <si>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</si>
  <si>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</si>
  <si>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</si>
  <si>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</si>
  <si>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</si>
  <si>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</si>
  <si>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</si>
  <si>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</si>
  <si>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</si>
  <si>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</si>
  <si>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</si>
  <si>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</si>
  <si>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</si>
  <si>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</si>
  <si>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</si>
  <si>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</si>
  <si>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</si>
  <si>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</si>
  <si>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</si>
  <si>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</si>
  <si>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</si>
  <si>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</si>
  <si>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</si>
  <si>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</si>
  <si>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</si>
  <si>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</si>
  <si>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</si>
  <si>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</si>
  <si>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</si>
  <si>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</si>
  <si>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</si>
  <si>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</si>
  <si>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</si>
  <si>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</si>
  <si>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</si>
  <si>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</si>
  <si>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</si>
  <si>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</si>
  <si>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</si>
  <si>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</si>
  <si>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</si>
  <si>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</si>
  <si>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</si>
  <si>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</si>
  <si>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</si>
  <si>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</si>
  <si>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</si>
  <si>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</si>
  <si>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</si>
  <si>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</si>
  <si>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</si>
  <si>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</si>
  <si>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</si>
  <si>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</si>
  <si>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</si>
  <si>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</si>
  <si>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</si>
  <si>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</si>
  <si>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</si>
  <si>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</si>
  <si>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</si>
  <si>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</si>
  <si>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</si>
  <si>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</si>
  <si>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</si>
  <si>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</si>
  <si>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</si>
  <si>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</si>
  <si>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</si>
  <si>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</si>
  <si>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</si>
  <si>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</si>
  <si>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</si>
  <si>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</si>
  <si>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</si>
  <si>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</si>
  <si>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</si>
  <si>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</si>
  <si>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</si>
  <si>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</si>
  <si>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</si>
  <si>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</si>
  <si>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</si>
  <si>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</si>
  <si>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</si>
  <si>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</si>
  <si>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</si>
  <si>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</si>
  <si>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</si>
  <si>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</si>
  <si>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</si>
  <si>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</si>
  <si>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</si>
  <si>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</si>
  <si>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</si>
  <si>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</si>
  <si>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</si>
  <si>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</si>
  <si>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</si>
  <si>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</si>
  <si>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</si>
  <si>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</si>
  <si>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</si>
  <si>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</si>
  <si>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</si>
  <si>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</si>
  <si>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</si>
  <si>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</si>
  <si>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</si>
  <si>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</si>
  <si>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</si>
  <si>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</si>
  <si>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</si>
  <si>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</si>
  <si>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</si>
  <si>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</si>
  <si>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</si>
  <si>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</si>
  <si>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</si>
  <si>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</si>
  <si>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</si>
  <si>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</si>
  <si>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</si>
  <si>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</si>
  <si>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</si>
  <si>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</si>
  <si>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</si>
  <si>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</si>
  <si>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</si>
  <si>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</si>
  <si>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</si>
  <si>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</si>
  <si>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</si>
  <si>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</si>
  <si>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</si>
  <si>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</si>
  <si>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</si>
  <si>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</si>
  <si>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</si>
  <si>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</si>
  <si>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</si>
  <si>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</si>
  <si>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</si>
  <si>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</si>
  <si>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</si>
  <si>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</si>
  <si>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</si>
  <si>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</si>
  <si>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</si>
  <si>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</si>
  <si>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</si>
  <si>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</si>
  <si>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</si>
  <si>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</si>
  <si>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</si>
  <si>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</si>
  <si>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</si>
  <si>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</si>
  <si>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</si>
  <si>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</si>
  <si>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</si>
  <si>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</si>
  <si>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</si>
  <si>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</si>
  <si>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</si>
  <si>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</si>
  <si>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</si>
  <si>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</si>
  <si>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</si>
  <si>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</si>
  <si>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</si>
  <si>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</si>
  <si>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</si>
  <si>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</si>
  <si>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</si>
  <si>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</si>
  <si>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</si>
  <si>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</si>
  <si>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</si>
  <si>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</si>
  <si>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</si>
  <si>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</si>
  <si>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</si>
  <si>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</si>
  <si>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</si>
  <si>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</si>
  <si>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</si>
  <si>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</si>
  <si>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</si>
  <si>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</si>
  <si>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</si>
  <si>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</si>
  <si>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</si>
  <si>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</si>
  <si>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</si>
  <si>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</si>
  <si>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</si>
  <si>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</si>
  <si>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</si>
  <si>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</si>
  <si>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</si>
  <si>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</si>
  <si>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</si>
  <si>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</si>
  <si>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</si>
  <si>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</si>
  <si>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</si>
  <si>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</si>
  <si>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</si>
  <si>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</si>
  <si>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</si>
  <si>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</si>
  <si>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</si>
  <si>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</si>
  <si>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</si>
  <si>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</si>
  <si>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</si>
  <si>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</si>
  <si>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</si>
  <si>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</si>
  <si>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</si>
  <si>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</si>
  <si>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</si>
  <si>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</si>
  <si>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</si>
  <si>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</si>
  <si>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</si>
  <si>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</si>
  <si>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</si>
  <si>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</si>
  <si>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</si>
  <si>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</si>
  <si>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</si>
  <si>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</si>
  <si>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</si>
  <si>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</si>
  <si>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</si>
  <si>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</si>
  <si>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</si>
  <si>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</si>
  <si>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</si>
  <si>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</si>
  <si>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</si>
  <si>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</si>
  <si>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</si>
  <si>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</si>
  <si>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</si>
  <si>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</si>
  <si>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</si>
  <si>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</si>
  <si>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</si>
  <si>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</si>
  <si>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</si>
  <si>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</si>
  <si>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</si>
  <si>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</si>
  <si>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</si>
  <si>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</si>
  <si>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</si>
  <si>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</si>
  <si>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</si>
  <si>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</si>
  <si>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</si>
  <si>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</si>
  <si>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</si>
  <si>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</si>
  <si>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</si>
  <si>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</si>
  <si>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</si>
  <si>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</si>
  <si>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</si>
  <si>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</si>
  <si>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</si>
  <si>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</si>
  <si>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</si>
  <si>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</si>
  <si>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</si>
  <si>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</si>
  <si>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</si>
  <si>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</si>
  <si>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</si>
  <si>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</si>
  <si>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</si>
  <si>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</si>
  <si>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</si>
  <si>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</si>
  <si>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</si>
  <si>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</si>
  <si>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</si>
  <si>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</si>
  <si>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</si>
  <si>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</si>
  <si>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</si>
  <si>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</si>
  <si>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</si>
  <si>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</si>
  <si>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</si>
  <si>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</si>
  <si>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</si>
  <si>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</si>
  <si>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</si>
  <si>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</si>
  <si>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</si>
  <si>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</si>
  <si>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</si>
  <si>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</si>
  <si>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</si>
  <si>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</si>
  <si>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</si>
  <si>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</si>
  <si>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</si>
  <si>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</si>
  <si>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</si>
  <si>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</si>
  <si>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</si>
  <si>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</si>
  <si>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</si>
  <si>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</si>
  <si>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</si>
  <si>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</si>
  <si>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</si>
  <si>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</si>
  <si>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</si>
  <si>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</si>
  <si>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</si>
  <si>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</si>
  <si>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</si>
  <si>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</si>
  <si>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</si>
  <si>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</si>
  <si>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</si>
  <si>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</si>
  <si>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</si>
  <si>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</si>
  <si>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</si>
  <si>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</si>
  <si>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</si>
  <si>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</si>
  <si>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</si>
  <si>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</si>
  <si>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</si>
  <si>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</si>
  <si>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</si>
  <si>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</si>
  <si>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</si>
  <si>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</si>
  <si>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</si>
  <si>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</si>
  <si>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</si>
  <si>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</si>
  <si>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</si>
  <si>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</si>
  <si>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</si>
  <si>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</si>
  <si>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</si>
  <si>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</si>
  <si>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</si>
  <si>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</si>
  <si>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</si>
  <si>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</si>
  <si>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</si>
  <si>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</si>
  <si>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</si>
  <si>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</si>
  <si>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</si>
  <si>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</si>
  <si>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</si>
  <si>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</si>
  <si>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</si>
  <si>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</si>
  <si>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</si>
  <si>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</si>
  <si>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</si>
  <si>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</si>
  <si>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</si>
  <si>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</si>
  <si>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</si>
  <si>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</si>
  <si>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</si>
  <si>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</si>
  <si>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</si>
  <si>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</si>
  <si>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</si>
  <si>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</si>
  <si>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</si>
  <si>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</si>
  <si>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</si>
  <si>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</si>
  <si>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</si>
  <si>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</si>
  <si>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</si>
  <si>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</si>
  <si>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</si>
  <si>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</si>
  <si>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</si>
  <si>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</si>
  <si>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</si>
  <si>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</si>
  <si>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</si>
  <si>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</si>
  <si>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</si>
  <si>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</si>
  <si>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</si>
  <si>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</si>
  <si>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</si>
  <si>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</si>
  <si>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</si>
  <si>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</si>
  <si>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</si>
  <si>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</si>
  <si>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</si>
  <si>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</si>
  <si>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</si>
  <si>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</si>
  <si>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</si>
  <si>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</si>
  <si>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</si>
  <si>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</si>
  <si>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</si>
  <si>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</si>
  <si>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</si>
  <si>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</si>
  <si>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</si>
  <si>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</si>
  <si>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</si>
  <si>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</si>
  <si>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</si>
  <si>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</si>
  <si>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</si>
  <si>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</si>
  <si>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</si>
  <si>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</si>
  <si>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</si>
  <si>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</si>
  <si>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</si>
  <si>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</si>
  <si>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</si>
  <si>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</si>
  <si>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</si>
  <si>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</si>
  <si>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</si>
  <si>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</si>
  <si>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</si>
  <si>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</si>
  <si>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</si>
  <si>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</si>
  <si>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</si>
  <si>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</si>
  <si>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</si>
  <si>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</si>
  <si>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</si>
  <si>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</si>
  <si>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</si>
  <si>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</si>
  <si>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</si>
  <si>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</si>
  <si>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</si>
  <si>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</si>
  <si>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</si>
  <si>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</si>
  <si>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</si>
  <si>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</si>
  <si>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</si>
  <si>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</si>
  <si>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</si>
  <si>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</si>
  <si>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</si>
  <si>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</si>
  <si>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</si>
  <si>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</si>
  <si>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</si>
  <si>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</si>
  <si>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</si>
  <si>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</si>
  <si>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</si>
  <si>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</si>
  <si>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</si>
  <si>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</si>
  <si>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</si>
  <si>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</si>
  <si>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</si>
  <si>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</si>
  <si>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</si>
  <si>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</si>
  <si>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</si>
  <si>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</si>
  <si>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</si>
  <si>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</si>
  <si>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</si>
  <si>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</si>
  <si>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</si>
  <si>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</si>
  <si>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</si>
  <si>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</si>
  <si>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</si>
  <si>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</si>
  <si>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</si>
  <si>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</si>
  <si>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</si>
  <si>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</si>
  <si>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</si>
  <si>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</si>
  <si>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</si>
  <si>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</si>
  <si>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</si>
  <si>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</si>
  <si>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</si>
  <si>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</si>
  <si>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</si>
  <si>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</si>
  <si>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</si>
  <si>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</si>
  <si>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</si>
  <si>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</si>
  <si>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</si>
  <si>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</si>
  <si>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</si>
  <si>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</si>
  <si>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</si>
  <si>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</si>
  <si>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</si>
  <si>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</si>
  <si>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</si>
  <si>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</si>
  <si>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</si>
  <si>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</si>
  <si>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</si>
  <si>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</si>
  <si>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</si>
  <si>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</si>
  <si>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</si>
  <si>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</si>
  <si>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</si>
  <si>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</si>
  <si>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</si>
  <si>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</si>
  <si>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</si>
  <si>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</si>
  <si>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</si>
  <si>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</si>
  <si>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</si>
  <si>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</si>
  <si>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</si>
  <si>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</si>
  <si>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</si>
  <si>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</si>
  <si>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</si>
  <si>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</si>
  <si>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</si>
  <si>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</si>
  <si>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</si>
  <si>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</si>
  <si>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</si>
  <si>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</si>
  <si>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</si>
  <si>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</si>
  <si>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</si>
  <si>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</si>
  <si>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</si>
  <si>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</si>
  <si>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</si>
  <si>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</si>
  <si>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</si>
  <si>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</si>
  <si>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</si>
  <si>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</si>
  <si>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</si>
  <si>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</si>
  <si>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</si>
  <si>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</si>
  <si>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</si>
  <si>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</si>
  <si>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</si>
  <si>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</si>
  <si>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</si>
  <si>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</si>
  <si>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</si>
  <si>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</si>
  <si>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</si>
  <si>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</si>
  <si>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</si>
  <si>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</si>
  <si>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</si>
  <si>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</si>
  <si>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</si>
  <si>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</si>
  <si>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</si>
  <si>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</si>
  <si>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</si>
  <si>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</si>
  <si>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</si>
  <si>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</si>
  <si>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</si>
  <si>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</si>
  <si>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</si>
  <si>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</si>
  <si>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</si>
  <si>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</si>
  <si>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</si>
  <si>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</si>
  <si>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</si>
  <si>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</si>
  <si>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</si>
  <si>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</si>
  <si>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</si>
  <si>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</si>
  <si>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</si>
  <si>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</si>
  <si>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</si>
  <si>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</si>
  <si>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</si>
  <si>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</si>
  <si>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</si>
  <si>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</si>
  <si>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</si>
  <si>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</si>
  <si>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</si>
  <si>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</si>
  <si>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</si>
  <si>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</si>
  <si>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</si>
  <si>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</si>
  <si>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</si>
  <si>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</si>
  <si>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</si>
  <si>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</si>
  <si>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</si>
  <si>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</si>
  <si>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</si>
  <si>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</si>
  <si>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</si>
  <si>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</si>
  <si>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</si>
  <si>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</si>
  <si>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</si>
  <si>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</si>
  <si>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</si>
  <si>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</si>
  <si>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</si>
  <si>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</si>
  <si>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</si>
  <si>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</si>
  <si>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</si>
  <si>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</si>
  <si>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</si>
  <si>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</si>
  <si>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</si>
  <si>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</si>
  <si>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</si>
  <si>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</si>
  <si>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</si>
  <si>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</si>
  <si>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</si>
  <si>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</si>
  <si>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</si>
  <si>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</si>
  <si>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</si>
  <si>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</si>
  <si>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</si>
  <si>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</si>
  <si>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</si>
  <si>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</si>
  <si>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</si>
  <si>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</si>
  <si>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</si>
  <si>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</si>
  <si>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</si>
  <si>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</si>
  <si>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</si>
  <si>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</si>
  <si>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</si>
  <si>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</si>
  <si>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</si>
  <si>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</si>
  <si>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</si>
  <si>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</si>
  <si>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</si>
  <si>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</si>
  <si>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</si>
  <si>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</si>
  <si>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</si>
  <si>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</si>
  <si>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</si>
  <si>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</si>
  <si>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</si>
  <si>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</si>
  <si>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</si>
  <si>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</si>
  <si>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</si>
  <si>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</si>
  <si>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</si>
  <si>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</si>
  <si>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</si>
  <si>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</si>
  <si>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</si>
  <si>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</si>
  <si>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</si>
  <si>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</si>
  <si>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</si>
  <si>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</si>
  <si>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</si>
  <si>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</si>
  <si>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</si>
  <si>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</si>
  <si>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</si>
  <si>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</si>
  <si>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</si>
  <si>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</si>
  <si>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</si>
  <si>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</si>
  <si>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</si>
  <si>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</si>
  <si>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</si>
  <si>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</si>
  <si>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</si>
  <si>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</si>
  <si>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</si>
  <si>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</si>
  <si>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</si>
  <si>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</si>
  <si>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</si>
  <si>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</si>
  <si>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</si>
  <si>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</si>
  <si>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</si>
  <si>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</si>
  <si>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</si>
  <si>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</si>
  <si>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</si>
  <si>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</si>
  <si>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</si>
  <si>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</si>
  <si>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</si>
  <si>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</si>
  <si>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</si>
  <si>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</si>
  <si>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</si>
  <si>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</si>
  <si>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</si>
  <si>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</si>
  <si>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</si>
  <si>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</si>
  <si>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</si>
  <si>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</si>
  <si>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</si>
  <si>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</si>
  <si>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</si>
  <si>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</si>
  <si>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</si>
  <si>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</si>
  <si>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</si>
  <si>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</si>
  <si>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</si>
  <si>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</si>
  <si>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</si>
  <si>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</si>
  <si>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</si>
  <si>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</si>
  <si>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</si>
  <si>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</si>
  <si>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</si>
  <si>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</si>
  <si>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</si>
  <si>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</si>
  <si>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</si>
  <si>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</si>
  <si>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</si>
  <si>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</si>
  <si>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</si>
  <si>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</si>
  <si>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</si>
  <si>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</si>
  <si>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</si>
  <si>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</si>
  <si>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</si>
  <si>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</si>
  <si>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</si>
  <si>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</si>
  <si>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</si>
  <si>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</si>
  <si>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</si>
  <si>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</si>
  <si>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</si>
  <si>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</si>
  <si>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</si>
  <si>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</si>
  <si>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</si>
  <si>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</si>
  <si>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</si>
  <si>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</si>
  <si>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</si>
  <si>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</si>
  <si>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</si>
  <si>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</si>
  <si>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</si>
  <si>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</si>
  <si>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</si>
  <si>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</si>
  <si>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</si>
  <si>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</si>
  <si>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</si>
  <si>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</si>
  <si>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</si>
  <si>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</si>
  <si>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</si>
  <si>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</si>
  <si>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</si>
  <si>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</si>
  <si>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</si>
  <si>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</si>
  <si>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</si>
  <si>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</si>
  <si>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</si>
  <si>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</si>
  <si>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</si>
  <si>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</si>
  <si>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</si>
  <si>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</si>
  <si>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</si>
  <si>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</si>
  <si>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</si>
  <si>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</si>
  <si>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</si>
  <si>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</si>
  <si>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</si>
  <si>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</si>
  <si>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</si>
  <si>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</si>
  <si>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</si>
  <si>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</si>
  <si>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</si>
  <si>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</si>
  <si>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</si>
  <si>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</si>
  <si>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</si>
  <si>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</si>
  <si>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</si>
  <si>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</si>
  <si>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</si>
  <si>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</si>
  <si>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</si>
  <si>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</si>
  <si>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</si>
  <si>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</si>
  <si>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</si>
  <si>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</si>
  <si>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</si>
  <si>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</si>
  <si>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</si>
  <si>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</si>
  <si>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</si>
  <si>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</si>
  <si>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</si>
  <si>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</si>
  <si>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</si>
  <si>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</si>
  <si>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</si>
  <si>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</si>
  <si>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</si>
  <si>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</si>
  <si>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</si>
  <si>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</si>
  <si>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</si>
  <si>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</si>
  <si>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</si>
  <si>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</si>
  <si>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</si>
  <si>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</si>
  <si>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</si>
  <si>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</si>
  <si>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</si>
  <si>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</si>
  <si>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</si>
  <si>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</si>
  <si>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</si>
  <si>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</si>
  <si>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</si>
  <si>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</si>
  <si>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</si>
  <si>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</si>
  <si>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</si>
  <si>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</si>
  <si>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</si>
  <si>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</si>
  <si>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</si>
  <si>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</si>
  <si>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</si>
  <si>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</si>
  <si>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</si>
  <si>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</si>
  <si>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</si>
  <si>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</si>
  <si>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</si>
  <si>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</si>
  <si>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</si>
  <si>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</si>
  <si>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</si>
  <si>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</si>
  <si>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</si>
  <si>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</si>
  <si>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</si>
  <si>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</si>
  <si>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</si>
  <si>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</si>
  <si>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</si>
  <si>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</si>
  <si>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</si>
  <si>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</si>
  <si>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</si>
  <si>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</si>
  <si>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</si>
  <si>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</si>
  <si>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</si>
  <si>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</si>
  <si>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</si>
  <si>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</si>
  <si>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</si>
  <si>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</si>
  <si>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</si>
  <si>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</si>
  <si>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</si>
  <si>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</si>
  <si>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</si>
  <si>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</si>
  <si>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</si>
  <si>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</si>
  <si>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</si>
  <si>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</si>
  <si>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</si>
  <si>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</si>
  <si>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</si>
  <si>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</si>
  <si>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</si>
  <si>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</si>
  <si>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</si>
  <si>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</si>
  <si>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</si>
  <si>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</si>
  <si>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</si>
  <si>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</si>
  <si>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</si>
  <si>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</si>
  <si>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</si>
  <si>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</si>
  <si>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</si>
  <si>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</si>
  <si>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</si>
  <si>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</si>
  <si>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</si>
  <si>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</si>
  <si>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</si>
  <si>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</si>
  <si>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</si>
  <si>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</si>
  <si>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</si>
  <si>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</si>
  <si>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</si>
  <si>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</si>
  <si>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</si>
  <si>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</si>
  <si>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</si>
  <si>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</si>
  <si>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</si>
  <si>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</si>
  <si>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</si>
  <si>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</si>
  <si>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</si>
  <si>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</si>
  <si>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</si>
  <si>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</si>
  <si>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</si>
  <si>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</si>
  <si>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</si>
  <si>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</si>
  <si>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</si>
  <si>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</si>
  <si>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</si>
  <si>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</si>
  <si>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</si>
  <si>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</si>
  <si>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</si>
  <si>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</si>
  <si>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</si>
  <si>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</si>
  <si>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</si>
  <si>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</si>
  <si>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</si>
  <si>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</si>
  <si>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</si>
  <si>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</si>
  <si>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</si>
  <si>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</si>
  <si>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</si>
  <si>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</si>
  <si>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</si>
  <si>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</si>
  <si>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</si>
  <si>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</si>
  <si>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</si>
  <si>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</si>
  <si>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</si>
  <si>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</si>
  <si>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</si>
  <si>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</si>
  <si>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</si>
  <si>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</si>
  <si>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</si>
  <si>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</si>
  <si>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</si>
  <si>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</si>
  <si>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</si>
  <si>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</si>
  <si>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</si>
  <si>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</si>
  <si>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</si>
  <si>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</si>
  <si>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</si>
  <si>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</si>
  <si>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</si>
  <si>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</si>
  <si>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</si>
  <si>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</si>
  <si>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</si>
  <si>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</si>
  <si>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</si>
  <si>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</si>
  <si>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</si>
  <si>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</si>
  <si>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</si>
  <si>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</si>
  <si>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</si>
  <si>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</si>
  <si>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</si>
  <si>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</si>
  <si>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</si>
  <si>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</si>
  <si>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</si>
  <si>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</si>
  <si>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</si>
  <si>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</si>
  <si>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</si>
  <si>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</si>
  <si>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</si>
  <si>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</si>
  <si>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</si>
  <si>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</si>
  <si>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</si>
  <si>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</si>
  <si>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</si>
  <si>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</si>
  <si>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</si>
  <si>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</si>
  <si>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</si>
  <si>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</si>
  <si>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</si>
  <si>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</si>
  <si>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</si>
  <si>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</si>
  <si>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</si>
  <si>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</si>
  <si>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</si>
  <si>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</si>
  <si>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</si>
  <si>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</si>
  <si>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</si>
  <si>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</si>
  <si>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</si>
  <si>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</si>
  <si>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</si>
  <si>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</si>
  <si>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</si>
  <si>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</si>
  <si>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</si>
  <si>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</si>
  <si>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</si>
  <si>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</si>
  <si>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</si>
  <si>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</si>
  <si>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</si>
  <si>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</si>
  <si>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</si>
  <si>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</si>
  <si>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</si>
  <si>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</si>
  <si>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</si>
  <si>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</si>
  <si>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</si>
  <si>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</si>
  <si>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</si>
  <si>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</si>
  <si>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</si>
  <si>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</si>
  <si>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</si>
  <si>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</si>
  <si>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</si>
  <si>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</si>
  <si>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</si>
  <si>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</si>
  <si>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</si>
  <si>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</si>
  <si>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</si>
  <si>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</si>
  <si>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</si>
  <si>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</si>
  <si>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</si>
  <si>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</si>
  <si>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</si>
  <si>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</si>
  <si>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</si>
  <si>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</si>
  <si>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</si>
  <si>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</si>
  <si>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</si>
  <si>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</si>
  <si>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</si>
  <si>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</si>
  <si>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</si>
  <si>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</si>
  <si>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</si>
  <si>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</si>
  <si>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</si>
  <si>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</si>
  <si>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</si>
  <si>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</si>
  <si>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</si>
  <si>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</si>
  <si>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</si>
  <si>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</si>
  <si>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</si>
  <si>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</si>
  <si>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</si>
  <si>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</si>
  <si>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</si>
  <si>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</si>
  <si>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</si>
  <si>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</si>
  <si>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</si>
  <si>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</si>
  <si>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</si>
  <si>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</si>
  <si>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</si>
  <si>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</si>
  <si>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</si>
  <si>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</si>
  <si>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</si>
  <si>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</si>
  <si>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</si>
  <si>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</si>
  <si>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</si>
  <si>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</si>
  <si>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</si>
  <si>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</si>
  <si>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</si>
  <si>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</si>
  <si>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</si>
  <si>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</si>
  <si>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</si>
  <si>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</si>
  <si>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</si>
  <si>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</si>
  <si>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</si>
  <si>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</si>
  <si>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</si>
  <si>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</si>
  <si>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</si>
  <si>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</si>
  <si>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</si>
  <si>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</si>
  <si>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</si>
  <si>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</si>
  <si>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</si>
  <si>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</si>
  <si>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</si>
  <si>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</si>
  <si>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</si>
  <si>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</si>
  <si>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</si>
  <si>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</si>
  <si>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</si>
  <si>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</si>
  <si>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</si>
  <si>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</si>
  <si>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</si>
  <si>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</si>
  <si>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</si>
  <si>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</si>
  <si>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</si>
  <si>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</si>
  <si>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</si>
  <si>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</si>
  <si>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</si>
  <si>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</si>
  <si>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</si>
  <si>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</si>
  <si>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</si>
  <si>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</si>
  <si>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</si>
  <si>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</si>
  <si>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</si>
  <si>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</si>
  <si>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</si>
  <si>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</si>
  <si>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</si>
  <si>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</si>
  <si>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</si>
  <si>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</si>
  <si>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</si>
  <si>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</si>
  <si>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</si>
  <si>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</si>
  <si>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</si>
  <si>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</si>
  <si>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</si>
  <si>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</si>
  <si>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</si>
  <si>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</si>
  <si>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</si>
  <si>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</si>
  <si>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</si>
  <si>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</si>
  <si>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</si>
  <si>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</si>
  <si>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</si>
  <si>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</si>
  <si>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</si>
  <si>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</si>
  <si>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</si>
  <si>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</si>
  <si>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</si>
  <si>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</si>
  <si>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</si>
  <si>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</si>
  <si>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</si>
  <si>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</si>
  <si>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</si>
  <si>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</si>
  <si>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</si>
  <si>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</si>
  <si>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</si>
  <si>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</si>
  <si>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</si>
  <si>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</si>
  <si>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</si>
  <si>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</si>
  <si>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</si>
  <si>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</si>
  <si>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</si>
  <si>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</si>
  <si>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</si>
  <si>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</si>
  <si>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</si>
  <si>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</si>
  <si>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</si>
  <si>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</si>
  <si>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</si>
  <si>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</si>
  <si>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</si>
  <si>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</si>
  <si>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</si>
  <si>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</si>
  <si>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</si>
  <si>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</si>
  <si>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</si>
  <si>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</si>
  <si>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</si>
  <si>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</si>
  <si>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</si>
  <si>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</si>
  <si>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</si>
  <si>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</si>
  <si>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</si>
  <si>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</si>
  <si>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</si>
  <si>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</si>
  <si>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</si>
  <si>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</si>
  <si>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</si>
  <si>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</si>
  <si>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</si>
  <si>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</si>
  <si>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</si>
  <si>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</si>
  <si>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</si>
  <si>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</si>
  <si>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</si>
  <si>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</si>
  <si>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</si>
  <si>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</si>
  <si>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</si>
  <si>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</si>
  <si>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</si>
  <si>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</si>
  <si>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</si>
  <si>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</si>
  <si>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</si>
  <si>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</si>
  <si>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</si>
  <si>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</si>
  <si>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</si>
  <si>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</si>
  <si>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</si>
  <si>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</si>
  <si>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</si>
  <si>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</si>
  <si>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</si>
  <si>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</si>
  <si>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</si>
  <si>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</si>
  <si>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</si>
  <si>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</si>
  <si>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</si>
  <si>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</si>
  <si>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</si>
  <si>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</si>
  <si>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</si>
  <si>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</si>
  <si>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</si>
  <si>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</si>
  <si>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</si>
  <si>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</si>
  <si>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</si>
  <si>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</si>
  <si>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</si>
  <si>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</si>
  <si>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</si>
  <si>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</si>
  <si>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</si>
  <si>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</si>
  <si>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</si>
  <si>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</si>
  <si>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</si>
  <si>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</si>
  <si>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</si>
  <si>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</si>
  <si>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</si>
  <si>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</si>
  <si>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</si>
  <si>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</si>
  <si>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</si>
  <si>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</si>
  <si>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</si>
  <si>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</si>
  <si>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</si>
  <si>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</si>
  <si>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</si>
  <si>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</si>
  <si>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</si>
  <si>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</si>
  <si>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</si>
  <si>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</si>
  <si>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</si>
  <si>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</si>
  <si>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</si>
  <si>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</si>
  <si>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</si>
  <si>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</si>
  <si>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</si>
  <si>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</si>
  <si>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</si>
  <si>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</si>
  <si>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</si>
  <si>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</si>
  <si>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</si>
  <si>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</si>
  <si>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</si>
  <si>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</si>
  <si>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</si>
  <si>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</si>
  <si>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</si>
  <si>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</si>
  <si>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</si>
  <si>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</si>
  <si>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</si>
  <si>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</si>
  <si>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</si>
  <si>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</si>
  <si>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</si>
  <si>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</si>
  <si>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</si>
  <si>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</si>
  <si>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</si>
  <si>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</si>
  <si>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</si>
  <si>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</si>
  <si>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</si>
  <si>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</si>
  <si>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</si>
  <si>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</si>
  <si>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</si>
  <si>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</si>
  <si>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</si>
  <si>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</si>
  <si>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</si>
  <si>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</si>
  <si>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</si>
  <si>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</si>
  <si>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</si>
  <si>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</si>
  <si>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</si>
  <si>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</si>
  <si>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</si>
  <si>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</si>
  <si>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</si>
  <si>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</si>
  <si>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</si>
  <si>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</si>
  <si>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</si>
  <si>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</si>
  <si>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</si>
  <si>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</si>
  <si>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</si>
  <si>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</si>
  <si>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</si>
  <si>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</si>
  <si>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</si>
  <si>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</si>
  <si>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</si>
  <si>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</si>
  <si>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</si>
  <si>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</si>
  <si>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</si>
  <si>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</si>
  <si>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</si>
  <si>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</si>
  <si>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</si>
  <si>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</si>
  <si>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</si>
  <si>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</si>
  <si>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</si>
  <si>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</si>
  <si>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</si>
  <si>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</si>
  <si>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</si>
  <si>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</si>
  <si>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</si>
  <si>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</si>
  <si>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</si>
  <si>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</si>
  <si>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</si>
  <si>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</si>
  <si>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</si>
  <si>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</si>
  <si>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</si>
  <si>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</si>
  <si>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</si>
  <si>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</si>
  <si>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</si>
  <si>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</si>
  <si>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</si>
  <si>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</si>
  <si>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</si>
  <si>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</si>
  <si>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</si>
  <si>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</si>
  <si>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</si>
  <si>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</si>
  <si>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</si>
  <si>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</si>
  <si>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</si>
  <si>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</si>
  <si>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</si>
  <si>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</si>
  <si>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</si>
  <si>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</si>
  <si>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</si>
  <si>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</si>
  <si>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</si>
  <si>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</si>
  <si>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</si>
  <si>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</si>
  <si>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</si>
  <si>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</si>
  <si>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</si>
  <si>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</si>
  <si>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</si>
  <si>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</si>
  <si>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</si>
  <si>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</si>
  <si>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</si>
  <si>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</si>
  <si>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</si>
  <si>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</si>
  <si>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</si>
  <si>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</si>
  <si>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</si>
  <si>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</si>
  <si>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</si>
  <si>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</si>
  <si>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</si>
  <si>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</si>
  <si>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</si>
  <si>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</si>
  <si>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</si>
  <si>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</si>
  <si>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</si>
  <si>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</si>
  <si>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</si>
  <si>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</si>
  <si>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</si>
  <si>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</si>
  <si>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</si>
  <si>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</si>
  <si>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</si>
  <si>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</si>
  <si>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</si>
  <si>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</si>
  <si>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</si>
  <si>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</si>
  <si>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</si>
  <si>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</si>
  <si>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</si>
  <si>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</si>
  <si>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</si>
  <si>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</si>
  <si>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</si>
  <si>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</si>
  <si>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</si>
  <si>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</si>
  <si>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</si>
  <si>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</si>
  <si>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</si>
  <si>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</si>
  <si>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</si>
  <si>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</si>
  <si>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</si>
  <si>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</si>
  <si>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</si>
  <si>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</si>
  <si>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</si>
  <si>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</si>
  <si>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</si>
  <si>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</si>
  <si>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</si>
  <si>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</si>
  <si>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</si>
  <si>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</si>
  <si>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</si>
  <si>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</si>
  <si>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</si>
  <si>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</si>
  <si>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</si>
  <si>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</si>
  <si>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</si>
  <si>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</si>
  <si>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</si>
  <si>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</si>
  <si>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</si>
  <si>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</si>
  <si>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</si>
  <si>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</si>
  <si>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</si>
  <si>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</si>
  <si>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</si>
  <si>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</si>
  <si>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</si>
  <si>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</si>
  <si>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</si>
  <si>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</si>
  <si>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</si>
  <si>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</si>
  <si>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</si>
  <si>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</si>
  <si>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</si>
  <si>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</si>
  <si>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</si>
  <si>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</si>
  <si>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</si>
  <si>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</si>
  <si>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</si>
  <si>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</si>
  <si>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</si>
  <si>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</si>
  <si>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</si>
  <si>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</si>
  <si>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</si>
  <si>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</si>
  <si>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</si>
  <si>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</si>
  <si>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</si>
  <si>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</si>
  <si>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</si>
  <si>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</si>
  <si>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</si>
  <si>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</si>
  <si>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</si>
  <si>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</si>
  <si>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</si>
  <si>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</si>
  <si>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</si>
  <si>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</si>
  <si>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</si>
  <si>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</si>
  <si>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</si>
  <si>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</si>
  <si>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</si>
  <si>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</si>
  <si>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</si>
  <si>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</si>
  <si>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</si>
  <si>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</si>
  <si>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</si>
  <si>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</si>
  <si>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</si>
  <si>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</si>
  <si>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</si>
  <si>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</si>
  <si>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</si>
  <si>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</si>
  <si>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</si>
  <si>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</si>
  <si>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</si>
  <si>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</si>
  <si>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</si>
  <si>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</si>
  <si>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</si>
  <si>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</si>
  <si>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</si>
  <si>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</si>
  <si>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</si>
  <si>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</si>
  <si>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</si>
  <si>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</si>
  <si>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</si>
  <si>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</si>
  <si>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</si>
  <si>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</si>
  <si>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</si>
  <si>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</si>
  <si>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</si>
  <si>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</si>
  <si>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</si>
  <si>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</si>
  <si>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</si>
  <si>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</si>
  <si>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</si>
  <si>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</si>
  <si>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</si>
  <si>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</si>
  <si>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</si>
  <si>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</si>
  <si>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</si>
  <si>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</si>
  <si>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</si>
  <si>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</si>
  <si>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</si>
  <si>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</si>
  <si>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</si>
  <si>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</si>
  <si>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</si>
  <si>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</si>
  <si>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</si>
  <si>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</si>
  <si>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</si>
  <si>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</si>
  <si>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</si>
  <si>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</si>
  <si>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</si>
  <si>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</si>
  <si>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</si>
  <si>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</si>
  <si>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</si>
  <si>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</si>
  <si>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</si>
  <si>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</si>
  <si>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</si>
  <si>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</si>
  <si>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</si>
  <si>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</si>
  <si>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</si>
  <si>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</si>
  <si>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</si>
  <si>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</si>
  <si>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</si>
  <si>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</si>
  <si>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</si>
  <si>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</si>
  <si>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</si>
  <si>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</si>
  <si>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</si>
  <si>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</si>
  <si>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</si>
  <si>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</si>
  <si>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</si>
  <si>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</si>
  <si>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</si>
  <si>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</si>
  <si>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</si>
  <si>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</si>
  <si>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</si>
  <si>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</si>
  <si>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</si>
  <si>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</si>
  <si>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</si>
  <si>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</si>
  <si>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</si>
  <si>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</si>
  <si>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</si>
  <si>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</si>
  <si>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</si>
  <si>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</si>
  <si>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</si>
  <si>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</si>
  <si>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</si>
  <si>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</si>
  <si>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</si>
  <si>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</si>
  <si>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</si>
  <si>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</si>
  <si>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</si>
  <si>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</si>
  <si>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</si>
  <si>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</si>
  <si>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</si>
  <si>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</si>
  <si>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</si>
  <si>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</si>
  <si>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</si>
  <si>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</si>
  <si>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</si>
  <si>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</si>
  <si>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</si>
  <si>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</si>
  <si>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</si>
  <si>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</si>
  <si>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</si>
  <si>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</si>
  <si>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</si>
  <si>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</si>
  <si>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</si>
  <si>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</si>
  <si>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</si>
  <si>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</si>
  <si>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</si>
  <si>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</si>
  <si>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</si>
  <si>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</si>
  <si>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</si>
  <si>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</si>
  <si>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</si>
  <si>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</si>
  <si>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</si>
  <si>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</si>
  <si>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</si>
  <si>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</si>
  <si>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</si>
  <si>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</si>
  <si>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</si>
  <si>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</si>
  <si>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</si>
  <si>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</si>
  <si>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</si>
  <si>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</si>
  <si>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</si>
  <si>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</si>
  <si>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</si>
  <si>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</si>
  <si>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</si>
  <si>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</si>
  <si>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</si>
  <si>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</si>
  <si>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</si>
  <si>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</si>
  <si>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</si>
  <si>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</si>
  <si>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</si>
  <si>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</si>
  <si>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</si>
  <si>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</si>
  <si>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</si>
  <si>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</si>
  <si>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</si>
  <si>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</si>
  <si>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</si>
  <si>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</si>
  <si>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</si>
  <si>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</si>
  <si>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</si>
  <si>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</si>
  <si>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</si>
  <si>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</si>
  <si>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</si>
  <si>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</si>
  <si>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</si>
  <si>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</si>
  <si>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</si>
  <si>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</si>
  <si>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</si>
  <si>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</si>
  <si>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</si>
  <si>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</si>
  <si>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</si>
  <si>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</si>
  <si>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</si>
  <si>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</si>
  <si>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</si>
  <si>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</si>
  <si>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</si>
  <si>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</si>
  <si>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</si>
  <si>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</si>
  <si>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</si>
  <si>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</si>
  <si>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</si>
  <si>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</si>
  <si>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</si>
  <si>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</si>
  <si>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</si>
  <si>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</si>
  <si>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</si>
  <si>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</si>
  <si>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</si>
  <si>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</si>
  <si>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</si>
  <si>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</si>
  <si>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</si>
  <si>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</si>
  <si>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</si>
  <si>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</si>
  <si>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</si>
  <si>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</si>
  <si>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</si>
  <si>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</si>
  <si>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</si>
  <si>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</si>
  <si>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</si>
  <si>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</si>
  <si>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</si>
  <si>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</si>
  <si>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</si>
  <si>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</si>
  <si>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</si>
  <si>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</si>
  <si>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</si>
  <si>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</si>
  <si>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</si>
  <si>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</si>
  <si>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</si>
  <si>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</si>
  <si>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</si>
  <si>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</si>
  <si>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</si>
  <si>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</si>
  <si>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</si>
  <si>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</si>
  <si>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</si>
  <si>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</si>
  <si>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</si>
  <si>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</si>
  <si>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</si>
  <si>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</si>
  <si>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</si>
  <si>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</si>
  <si>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</si>
  <si>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</si>
  <si>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</si>
  <si>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</si>
  <si>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</si>
  <si>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</si>
  <si>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</si>
  <si>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</si>
  <si>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</si>
  <si>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</si>
  <si>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</si>
  <si>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</si>
  <si>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</si>
  <si>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</si>
  <si>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</si>
  <si>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</si>
  <si>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</si>
  <si>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</si>
  <si>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</si>
  <si>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</si>
  <si>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</si>
  <si>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</si>
  <si>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</si>
  <si>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</si>
  <si>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</si>
  <si>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</si>
  <si>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</si>
  <si>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</si>
  <si>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</si>
  <si>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</si>
  <si>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</si>
  <si>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</si>
  <si>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</si>
  <si>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</si>
  <si>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</si>
  <si>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</si>
  <si>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</si>
  <si>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</si>
  <si>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</si>
  <si>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</si>
  <si>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</si>
  <si>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</si>
  <si>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</si>
  <si>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</si>
  <si>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</si>
  <si>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</si>
  <si>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</si>
  <si>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</si>
  <si>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</si>
  <si>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</si>
  <si>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</si>
  <si>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</si>
  <si>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</si>
  <si>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</si>
  <si>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</si>
  <si>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</si>
  <si>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</si>
  <si>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</si>
  <si>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</si>
  <si>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</si>
  <si>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</si>
  <si>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</si>
  <si>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</si>
  <si>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</si>
  <si>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</si>
  <si>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</si>
  <si>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</si>
  <si>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</si>
  <si>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</si>
  <si>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</si>
  <si>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</si>
  <si>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</si>
  <si>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</si>
  <si>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</si>
  <si>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</si>
  <si>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</si>
  <si>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</si>
  <si>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</si>
  <si>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</si>
  <si>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</si>
  <si>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</si>
  <si>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</si>
  <si>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</si>
  <si>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</si>
  <si>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</si>
  <si>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</si>
  <si>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</si>
  <si>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</si>
  <si>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</si>
  <si>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</si>
  <si>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</si>
  <si>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</si>
  <si>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</si>
  <si>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</si>
  <si>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</si>
  <si>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</si>
  <si>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</si>
  <si>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</si>
  <si>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</si>
  <si>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</si>
  <si>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</si>
  <si>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</si>
  <si>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</si>
  <si>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</si>
  <si>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</si>
  <si>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</si>
  <si>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</si>
  <si>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</si>
  <si>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</si>
  <si>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</si>
  <si>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</si>
  <si>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</si>
  <si>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</si>
  <si>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</si>
  <si>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</si>
  <si>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</si>
  <si>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</si>
  <si>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</si>
  <si>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</si>
  <si>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</si>
  <si>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</si>
  <si>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</si>
  <si>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</si>
  <si>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</si>
  <si>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</si>
  <si>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</si>
  <si>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</si>
  <si>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</si>
  <si>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</si>
  <si>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</si>
  <si>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</si>
  <si>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</si>
  <si>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</si>
  <si>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</si>
  <si>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</si>
  <si>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</si>
  <si>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</si>
  <si>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</si>
  <si>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</si>
  <si>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</si>
  <si>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</si>
  <si>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</si>
  <si>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</si>
  <si>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</si>
  <si>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</si>
  <si>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</si>
  <si>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</si>
  <si>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</si>
  <si>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</si>
  <si>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</si>
  <si>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</si>
  <si>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</si>
  <si>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</si>
  <si>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</si>
  <si>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</si>
  <si>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</si>
  <si>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</si>
  <si>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</si>
  <si>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</si>
  <si>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</si>
  <si>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</si>
  <si>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</si>
  <si>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</si>
  <si>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</si>
  <si>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</si>
  <si>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</si>
  <si>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</si>
  <si>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</si>
  <si>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</si>
  <si>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</si>
  <si>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</si>
  <si>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</si>
  <si>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</si>
  <si>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</si>
  <si>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</si>
  <si>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</si>
  <si>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</si>
  <si>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</si>
  <si>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</si>
  <si>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</si>
  <si>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</si>
  <si>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</si>
  <si>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</si>
  <si>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</si>
  <si>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</si>
  <si>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</si>
  <si>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</si>
  <si>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</si>
  <si>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</si>
  <si>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</si>
  <si>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</si>
  <si>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</si>
  <si>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</si>
  <si>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</si>
  <si>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</si>
  <si>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</si>
  <si>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</si>
  <si>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</si>
  <si>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</si>
  <si>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</si>
  <si>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</si>
  <si>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</si>
  <si>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</si>
  <si>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</si>
  <si>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</si>
  <si>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</si>
  <si>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</si>
  <si>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</si>
  <si>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</si>
  <si>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</si>
  <si>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</si>
  <si>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</si>
  <si>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</si>
  <si>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</si>
  <si>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</si>
  <si>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</si>
  <si>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</si>
  <si>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</si>
  <si>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</si>
  <si>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</si>
  <si>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</si>
  <si>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</si>
  <si>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</si>
  <si>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</si>
  <si>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</si>
  <si>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</si>
  <si>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</si>
  <si>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</si>
  <si>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</si>
  <si>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</si>
  <si>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</si>
  <si>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</si>
  <si>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</si>
  <si>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</si>
  <si>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</si>
  <si>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</si>
  <si>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</si>
  <si>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</si>
  <si>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</si>
  <si>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</si>
  <si>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</si>
  <si>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</si>
  <si>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</si>
  <si>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</si>
  <si>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</si>
  <si>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</si>
  <si>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</si>
  <si>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</si>
  <si>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</si>
  <si>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</si>
  <si>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</si>
  <si>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</si>
  <si>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</si>
  <si>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</si>
  <si>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</si>
  <si>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</si>
  <si>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</si>
  <si>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</si>
  <si>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</si>
  <si>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</si>
  <si>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</si>
  <si>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</si>
  <si>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</si>
  <si>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</si>
  <si>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</si>
  <si>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</si>
  <si>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</si>
  <si>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</si>
  <si>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</si>
  <si>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</si>
  <si>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</si>
  <si>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</si>
  <si>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</si>
  <si>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</si>
  <si>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</si>
  <si>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</si>
  <si>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</si>
  <si>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</si>
  <si>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</si>
  <si>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</si>
  <si>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</si>
  <si>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</si>
  <si>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</si>
  <si>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</si>
  <si>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</si>
  <si>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</si>
  <si>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</si>
  <si>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</si>
  <si>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</si>
  <si>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</si>
  <si>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</si>
  <si>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</si>
  <si>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</si>
  <si>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</si>
  <si>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</si>
  <si>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</si>
  <si>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</si>
  <si>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</si>
  <si>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</si>
  <si>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</si>
  <si>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</si>
  <si>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</si>
  <si>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</si>
  <si>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</si>
  <si>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</si>
  <si>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</si>
  <si>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</si>
  <si>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</si>
  <si>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</si>
  <si>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</si>
  <si>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</si>
  <si>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</si>
  <si>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</si>
  <si>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</si>
  <si>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</si>
  <si>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</si>
  <si>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</si>
  <si>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</si>
  <si>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</si>
  <si>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</si>
  <si>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</si>
  <si>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</si>
  <si>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</si>
  <si>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</si>
  <si>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</si>
  <si>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</si>
  <si>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</si>
  <si>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</si>
  <si>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</si>
  <si>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</si>
  <si>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</si>
  <si>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</si>
  <si>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</si>
  <si>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</si>
  <si>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</si>
  <si>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</si>
  <si>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</si>
  <si>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</si>
  <si>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</si>
  <si>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</si>
  <si>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</si>
  <si>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</si>
  <si>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</si>
  <si>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</si>
  <si>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</si>
  <si>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</si>
  <si>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</si>
  <si>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</si>
  <si>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</si>
  <si>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</si>
  <si>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</si>
  <si>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</si>
  <si>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</si>
  <si>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</si>
  <si>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</si>
  <si>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</si>
  <si>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</si>
  <si>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</si>
  <si>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</si>
  <si>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</si>
  <si>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</si>
  <si>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</si>
  <si>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</si>
  <si>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</si>
  <si>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</si>
  <si>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</si>
  <si>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</si>
  <si>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</si>
  <si>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</si>
  <si>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</si>
  <si>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</si>
  <si>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</si>
  <si>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</si>
  <si>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</si>
  <si>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</si>
  <si>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</si>
  <si>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</si>
  <si>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</si>
  <si>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</si>
  <si>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</si>
  <si>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</si>
  <si>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</si>
  <si>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</si>
  <si>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</si>
  <si>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</si>
  <si>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</si>
  <si>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</si>
  <si>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</si>
  <si>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</si>
  <si>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</si>
  <si>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</si>
  <si>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</si>
  <si>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</si>
  <si>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</si>
  <si>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</si>
  <si>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</si>
  <si>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</si>
  <si>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</si>
  <si>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</si>
  <si>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</si>
  <si>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</si>
  <si>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</si>
  <si>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</si>
  <si>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</si>
  <si>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</si>
  <si>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</si>
  <si>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</si>
  <si>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</si>
  <si>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</si>
  <si>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</si>
  <si>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</si>
  <si>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</si>
  <si>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</si>
  <si>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</si>
  <si>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</si>
  <si>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</si>
  <si>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</si>
  <si>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</si>
  <si>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</si>
  <si>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</si>
  <si>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</si>
  <si>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</si>
  <si>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</si>
  <si>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</si>
  <si>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</si>
  <si>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</si>
  <si>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</si>
  <si>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</si>
  <si>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</si>
  <si>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</si>
  <si>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</si>
  <si>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</si>
  <si>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</si>
  <si>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</si>
  <si>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</si>
  <si>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</si>
  <si>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</si>
  <si>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</si>
  <si>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</si>
  <si>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</si>
  <si>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</si>
  <si>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</si>
  <si>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</si>
  <si>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</si>
  <si>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</si>
  <si>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</si>
  <si>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</si>
  <si>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</si>
  <si>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</si>
  <si>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</si>
  <si>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</si>
  <si>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</si>
  <si>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</si>
  <si>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</si>
  <si>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</si>
  <si>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</si>
  <si>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</si>
  <si>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</si>
  <si>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</si>
  <si>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</si>
  <si>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</si>
  <si>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</si>
  <si>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</si>
  <si>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</si>
  <si>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</si>
  <si>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</si>
  <si>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</si>
  <si>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</si>
  <si>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</si>
  <si>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</si>
  <si>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</si>
  <si>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</si>
  <si>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</si>
  <si>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</si>
  <si>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</si>
  <si>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</si>
  <si>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</si>
  <si>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</si>
  <si>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</si>
  <si>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</si>
  <si>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</si>
  <si>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</si>
  <si>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</si>
  <si>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</si>
  <si>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</si>
  <si>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</si>
  <si>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</si>
  <si>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</si>
  <si>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</si>
  <si>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</si>
  <si>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</si>
  <si>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</si>
  <si>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</si>
  <si>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</si>
  <si>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</si>
  <si>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</si>
  <si>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</si>
  <si>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</si>
  <si>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</si>
  <si>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</si>
  <si>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</si>
  <si>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</si>
  <si>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</si>
  <si>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</si>
  <si>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</si>
  <si>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</si>
  <si>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</si>
  <si>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</si>
  <si>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</si>
  <si>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</si>
  <si>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</si>
  <si>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</si>
  <si>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</si>
  <si>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</si>
  <si>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</si>
  <si>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</si>
  <si>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</si>
  <si>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</si>
  <si>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</si>
  <si>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</si>
  <si>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</si>
  <si>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</si>
  <si>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</si>
  <si>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</si>
  <si>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</si>
  <si>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</si>
  <si>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</si>
  <si>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</si>
  <si>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</si>
  <si>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</si>
  <si>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</si>
  <si>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</si>
  <si>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</si>
  <si>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</si>
  <si>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</si>
  <si>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</si>
  <si>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</si>
  <si>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</si>
  <si>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</si>
  <si>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</si>
  <si>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</si>
  <si>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</si>
  <si>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</si>
  <si>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</si>
  <si>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</si>
  <si>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</si>
  <si>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</si>
  <si>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</si>
  <si>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</si>
  <si>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</si>
  <si>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</si>
  <si>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</si>
  <si>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</si>
  <si>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</si>
  <si>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</si>
  <si>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</si>
  <si>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</si>
  <si>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</si>
  <si>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</si>
  <si>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</si>
  <si>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</si>
  <si>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</si>
  <si>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</si>
  <si>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</si>
  <si>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</si>
  <si>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</si>
  <si>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</si>
  <si>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</si>
  <si>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</si>
  <si>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</si>
  <si>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</si>
  <si>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</si>
  <si>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</si>
  <si>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</si>
  <si>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</si>
  <si>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</si>
  <si>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</si>
  <si>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</si>
  <si>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</si>
  <si>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</si>
  <si>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</si>
  <si>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</si>
  <si>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</si>
  <si>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</si>
  <si>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</si>
  <si>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</si>
  <si>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</si>
  <si>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</si>
  <si>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</si>
  <si>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</si>
  <si>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</si>
  <si>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</si>
  <si>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</si>
  <si>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</si>
  <si>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</si>
  <si>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</si>
  <si>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</si>
  <si>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</si>
  <si>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</si>
  <si>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</si>
  <si>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</si>
  <si>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</si>
  <si>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</si>
  <si>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</si>
  <si>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</si>
  <si>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</si>
  <si>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</si>
  <si>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</si>
  <si>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</si>
  <si>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</si>
  <si>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</si>
  <si>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</si>
  <si>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</si>
  <si>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</si>
  <si>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</si>
  <si>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</si>
  <si>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</si>
  <si>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</si>
  <si>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</si>
  <si>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</si>
  <si>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</si>
  <si>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</si>
  <si>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</si>
  <si>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</si>
  <si>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</si>
  <si>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</si>
  <si>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</si>
  <si>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</si>
  <si>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</si>
  <si>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</si>
  <si>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</si>
  <si>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</si>
  <si>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</si>
  <si>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</si>
  <si>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</si>
  <si>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</si>
  <si>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</si>
  <si>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</si>
  <si>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</si>
  <si>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</si>
  <si>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</si>
  <si>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</si>
  <si>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</si>
  <si>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</si>
  <si>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</si>
  <si>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</si>
  <si>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</si>
  <si>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</si>
  <si>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</si>
  <si>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</si>
  <si>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</si>
  <si>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</si>
  <si>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</si>
  <si>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</si>
  <si>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</si>
  <si>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</si>
  <si>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</si>
  <si>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</si>
  <si>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</si>
  <si>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</si>
  <si>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</si>
  <si>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</si>
  <si>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</si>
  <si>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</si>
  <si>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</si>
  <si>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</si>
  <si>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</si>
  <si>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</si>
  <si>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</si>
  <si>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</si>
  <si>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</si>
  <si>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</si>
  <si>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</si>
  <si>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</si>
  <si>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</si>
  <si>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</si>
  <si>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</si>
  <si>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</si>
  <si>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</si>
  <si>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</si>
  <si>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</si>
  <si>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</si>
  <si>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</si>
  <si>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</si>
  <si>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</si>
  <si>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</si>
  <si>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</si>
  <si>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</si>
  <si>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</si>
  <si>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</si>
  <si>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</si>
  <si>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</si>
  <si>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</si>
  <si>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</si>
  <si>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</si>
  <si>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</si>
  <si>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</si>
  <si>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</si>
  <si>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</si>
  <si>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</si>
  <si>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</si>
  <si>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</si>
  <si>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</si>
  <si>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</si>
  <si>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</si>
  <si>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</si>
  <si>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</si>
  <si>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</si>
  <si>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</si>
  <si>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</si>
  <si>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</si>
  <si>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</si>
  <si>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</si>
  <si>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</si>
  <si>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</si>
  <si>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</si>
  <si>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</si>
  <si>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</si>
  <si>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</si>
  <si>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</si>
  <si>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</si>
  <si>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</si>
  <si>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</si>
  <si>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</si>
  <si>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</si>
  <si>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</si>
  <si>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</si>
  <si>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</si>
  <si>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</si>
  <si>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</si>
  <si>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</si>
  <si>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</si>
  <si>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</si>
  <si>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</si>
  <si>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</si>
  <si>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</si>
  <si>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</si>
  <si>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</si>
  <si>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</si>
  <si>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</si>
  <si>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</si>
  <si>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</si>
  <si>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</si>
  <si>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</si>
  <si>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</si>
  <si>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</si>
  <si>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</si>
  <si>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</si>
  <si>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</si>
  <si>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</si>
  <si>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</si>
  <si>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</si>
  <si>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</si>
  <si>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</si>
  <si>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</si>
  <si>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</si>
  <si>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</si>
  <si>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</si>
  <si>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</si>
  <si>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</si>
  <si>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</si>
  <si>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</si>
  <si>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</si>
  <si>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</si>
  <si>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</si>
  <si>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</si>
  <si>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</si>
  <si>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</si>
  <si>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</si>
  <si>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</si>
  <si>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</si>
  <si>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</si>
  <si>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</si>
  <si>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</si>
  <si>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</si>
  <si>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</si>
  <si>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</si>
  <si>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</si>
  <si>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</si>
  <si>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</si>
  <si>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</si>
  <si>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</si>
  <si>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</si>
  <si>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</si>
  <si>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</si>
  <si>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</si>
  <si>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</si>
  <si>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</si>
  <si>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</si>
  <si>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</si>
  <si>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</si>
  <si>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</si>
  <si>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</si>
  <si>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</si>
  <si>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</si>
  <si>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</si>
  <si>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</si>
  <si>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</si>
  <si>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</si>
  <si>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</si>
  <si>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</si>
  <si>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</si>
  <si>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</si>
  <si>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</si>
  <si>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</si>
  <si>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</si>
  <si>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</si>
  <si>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</si>
  <si>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</si>
  <si>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</si>
  <si>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</si>
  <si>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</si>
  <si>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</si>
  <si>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</si>
  <si>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</si>
  <si>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</si>
  <si>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</si>
  <si>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</si>
  <si>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</si>
  <si>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</si>
  <si>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</si>
  <si>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</si>
  <si>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</si>
  <si>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</si>
  <si>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</si>
  <si>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</si>
  <si>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</si>
  <si>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</si>
  <si>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</si>
  <si>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</si>
  <si>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</si>
  <si>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</si>
  <si>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</si>
  <si>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</si>
  <si>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</si>
  <si>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</si>
  <si>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</si>
  <si>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</si>
  <si>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</si>
  <si>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</si>
  <si>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</si>
  <si>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</si>
  <si>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</si>
  <si>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</si>
  <si>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</si>
  <si>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</si>
  <si>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</si>
  <si>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</si>
  <si>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</si>
  <si>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</si>
  <si>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</si>
  <si>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</si>
  <si>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</si>
  <si>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</si>
  <si>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</si>
  <si>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</si>
  <si>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</si>
  <si>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</si>
  <si>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</si>
  <si>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</si>
  <si>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</si>
  <si>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</si>
  <si>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</si>
  <si>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</si>
  <si>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</si>
  <si>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</si>
  <si>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</si>
  <si>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</si>
  <si>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</si>
  <si>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</si>
  <si>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</si>
  <si>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</si>
  <si>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</si>
  <si>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</si>
  <si>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</si>
  <si>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</si>
  <si>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</si>
  <si>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</si>
  <si>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</si>
  <si>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</si>
  <si>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</si>
  <si>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</si>
  <si>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</si>
  <si>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</si>
  <si>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</si>
  <si>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</si>
  <si>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</si>
  <si>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</si>
  <si>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</si>
  <si>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</si>
  <si>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</si>
  <si>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</si>
  <si>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</si>
  <si>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</si>
  <si>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</si>
  <si>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</si>
  <si>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</si>
  <si>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</si>
  <si>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</si>
  <si>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</si>
  <si>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</si>
  <si>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</si>
  <si>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</si>
  <si>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</si>
  <si>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</si>
  <si>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</si>
  <si>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</si>
  <si>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</si>
  <si>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</si>
  <si>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</si>
  <si>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</si>
  <si>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</si>
  <si>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</si>
  <si>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</si>
  <si>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</si>
  <si>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</si>
  <si>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</si>
  <si>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</si>
  <si>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</si>
  <si>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</si>
  <si>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</si>
  <si>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</si>
  <si>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</si>
  <si>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</si>
  <si>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</si>
  <si>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</si>
  <si>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</si>
  <si>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</si>
  <si>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</si>
  <si>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</si>
  <si>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</si>
  <si>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</si>
  <si>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</si>
  <si>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</si>
  <si>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</si>
  <si>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</si>
  <si>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</si>
  <si>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</si>
  <si>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</si>
  <si>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</si>
  <si>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</si>
  <si>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</si>
  <si>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</si>
  <si>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</si>
  <si>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</si>
  <si>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</si>
  <si>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</si>
  <si>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</si>
  <si>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</si>
  <si>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</si>
  <si>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</si>
  <si>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</si>
  <si>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</si>
  <si>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</si>
  <si>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</si>
  <si>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</si>
  <si>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</si>
  <si>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</si>
  <si>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</si>
  <si>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</si>
  <si>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</si>
  <si>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</si>
  <si>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</si>
  <si>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</si>
  <si>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</si>
  <si>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</si>
  <si>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</si>
  <si>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</si>
  <si>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</si>
  <si>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</si>
  <si>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</si>
  <si>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</si>
  <si>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</si>
  <si>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</si>
  <si>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</si>
  <si>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</si>
  <si>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</si>
  <si>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</si>
  <si>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</si>
  <si>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</si>
  <si>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</si>
  <si>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</si>
  <si>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</si>
  <si>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</si>
  <si>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</si>
  <si>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</si>
  <si>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</si>
  <si>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</si>
  <si>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</si>
  <si>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</si>
  <si>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</si>
  <si>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</si>
  <si>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</si>
  <si>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</si>
  <si>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</si>
  <si>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</si>
  <si>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</si>
  <si>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</si>
  <si>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</si>
  <si>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</si>
  <si>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</si>
  <si>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</si>
  <si>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</si>
  <si>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</si>
  <si>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</si>
  <si>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</si>
  <si>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</si>
  <si>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</si>
  <si>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</si>
  <si>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</si>
  <si>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</si>
  <si>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</si>
  <si>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</si>
  <si>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</si>
  <si>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</si>
  <si>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</si>
  <si>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</si>
  <si>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</si>
  <si>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</si>
  <si>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</si>
  <si>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</si>
  <si>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</si>
  <si>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</si>
  <si>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</si>
  <si>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</si>
  <si>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</si>
  <si>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</si>
  <si>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</si>
  <si>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</si>
  <si>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</si>
  <si>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</si>
  <si>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</si>
  <si>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</si>
  <si>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</si>
  <si>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</si>
  <si>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</si>
  <si>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</si>
  <si>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</si>
  <si>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</si>
  <si>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</si>
  <si>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</si>
  <si>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</si>
  <si>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</si>
  <si>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</si>
  <si>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</si>
  <si>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</si>
  <si>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</si>
  <si>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</si>
  <si>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</si>
  <si>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</si>
  <si>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</si>
  <si>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</si>
  <si>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</si>
  <si>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</si>
  <si>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</si>
  <si>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</si>
  <si>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</si>
  <si>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</si>
  <si>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</si>
  <si>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</si>
  <si>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</si>
  <si>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</si>
  <si>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</si>
  <si>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</si>
  <si>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</si>
  <si>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</si>
  <si>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</si>
  <si>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</si>
  <si>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</si>
  <si>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</si>
  <si>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</si>
  <si>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</si>
  <si>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</si>
  <si>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</si>
  <si>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</si>
  <si>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</si>
  <si>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</si>
  <si>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</si>
  <si>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</si>
  <si>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</si>
  <si>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</si>
  <si>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</si>
  <si>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</si>
  <si>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</si>
  <si>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</si>
  <si>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</si>
  <si>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</si>
  <si>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</si>
  <si>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</si>
  <si>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</si>
  <si>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</si>
  <si>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</si>
  <si>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</si>
  <si>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</si>
  <si>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</si>
  <si>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</si>
  <si>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</si>
  <si>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</si>
  <si>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</si>
  <si>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</si>
  <si>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</si>
  <si>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</si>
  <si>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</si>
  <si>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</si>
  <si>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</si>
  <si>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</si>
  <si>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</si>
  <si>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</si>
  <si>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</si>
  <si>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</si>
  <si>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</si>
  <si>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</si>
  <si>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</si>
  <si>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</si>
  <si>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</si>
  <si>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</si>
  <si>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</si>
  <si>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</si>
  <si>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</si>
  <si>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</si>
  <si>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</si>
  <si>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</si>
  <si>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</si>
  <si>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</si>
  <si>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</si>
  <si>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</si>
  <si>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</si>
  <si>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</si>
  <si>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</si>
  <si>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</si>
  <si>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</si>
  <si>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</si>
  <si>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</si>
  <si>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</si>
  <si>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</si>
  <si>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</si>
  <si>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</si>
  <si>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</si>
  <si>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</si>
  <si>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</si>
  <si>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</si>
  <si>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</si>
  <si>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</si>
  <si>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</si>
  <si>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</si>
  <si>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</si>
  <si>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</si>
  <si>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</si>
  <si>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</si>
  <si>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</si>
  <si>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</si>
  <si>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</si>
  <si>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</si>
  <si>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</si>
  <si>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</si>
  <si>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</si>
  <si>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</si>
  <si>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</si>
  <si>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</si>
  <si>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</si>
  <si>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</si>
  <si>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</si>
  <si>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</si>
  <si>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</si>
  <si>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</si>
  <si>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</si>
  <si>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</si>
  <si>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</si>
  <si>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</si>
  <si>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</si>
  <si>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</si>
  <si>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</si>
  <si>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</si>
  <si>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</si>
  <si>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</si>
  <si>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</si>
  <si>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</si>
  <si>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</si>
  <si>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</si>
  <si>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</si>
  <si>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</si>
  <si>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</si>
  <si>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</si>
  <si>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</si>
  <si>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</si>
  <si>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</si>
  <si>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</si>
  <si>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</si>
  <si>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</si>
  <si>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</si>
  <si>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</si>
  <si>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</si>
  <si>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</si>
  <si>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</si>
  <si>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</si>
  <si>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</si>
  <si>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</si>
  <si>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</si>
  <si>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</si>
  <si>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</si>
  <si>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</si>
  <si>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</si>
  <si>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</si>
  <si>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</si>
  <si>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</si>
  <si>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</si>
  <si>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</si>
  <si>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</si>
  <si>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</si>
  <si>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</si>
  <si>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</si>
  <si>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</si>
  <si>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</si>
  <si>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</si>
  <si>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</si>
  <si>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</si>
  <si>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</si>
  <si>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</si>
  <si>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</si>
  <si>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</si>
  <si>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</si>
  <si>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</si>
  <si>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</si>
  <si>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</si>
  <si>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</si>
  <si>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</si>
  <si>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</si>
  <si>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</si>
  <si>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</si>
  <si>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</si>
  <si>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</si>
  <si>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</si>
  <si>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</si>
  <si>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</si>
  <si>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</si>
  <si>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</si>
  <si>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</si>
  <si>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</si>
  <si>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</si>
  <si>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</si>
  <si>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</si>
  <si>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</si>
  <si>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</si>
  <si>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</si>
  <si>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</si>
  <si>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</si>
  <si>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</si>
  <si>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</si>
  <si>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</si>
  <si>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</si>
  <si>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</si>
  <si>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</si>
  <si>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</si>
  <si>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</si>
  <si>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</si>
  <si>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</si>
  <si>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</si>
  <si>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</si>
  <si>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</si>
  <si>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</si>
  <si>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</si>
  <si>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</si>
  <si>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</si>
  <si>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</si>
  <si>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</si>
  <si>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</si>
  <si>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</si>
  <si>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</si>
  <si>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</si>
  <si>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</si>
  <si>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</si>
  <si>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</si>
  <si>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</si>
  <si>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</si>
  <si>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</si>
  <si>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</si>
  <si>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</si>
  <si>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</si>
  <si>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</si>
  <si>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</si>
  <si>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</si>
  <si>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</si>
  <si>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</si>
  <si>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</si>
  <si>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</si>
  <si>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</si>
  <si>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</si>
  <si>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</si>
  <si>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</si>
  <si>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</si>
  <si>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</si>
  <si>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</si>
  <si>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</si>
  <si>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</si>
  <si>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</si>
  <si>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</si>
  <si>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</si>
  <si>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</si>
  <si>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</si>
  <si>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</si>
  <si>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</si>
  <si>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</si>
  <si>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</si>
  <si>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</si>
  <si>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</si>
  <si>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</si>
  <si>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</si>
  <si>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</si>
  <si>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</si>
  <si>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</si>
  <si>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</si>
  <si>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</si>
  <si>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</si>
  <si>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</si>
  <si>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</si>
  <si>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</si>
  <si>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</si>
  <si>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</si>
  <si>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</si>
  <si>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</si>
  <si>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</si>
  <si>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</si>
  <si>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</si>
  <si>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</si>
  <si>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</si>
  <si>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</si>
  <si>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</si>
  <si>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</si>
  <si>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</si>
  <si>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</si>
  <si>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</si>
  <si>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</si>
  <si>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</si>
  <si>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</si>
  <si>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</si>
  <si>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</si>
  <si>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</si>
  <si>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</si>
  <si>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</si>
  <si>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</si>
  <si>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</si>
  <si>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</si>
  <si>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</si>
  <si>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</si>
  <si>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</si>
  <si>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</si>
  <si>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</si>
  <si>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</si>
  <si>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</si>
  <si>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</si>
  <si>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</si>
  <si>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</si>
  <si>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</si>
  <si>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</si>
  <si>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</si>
  <si>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</si>
  <si>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</si>
  <si>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</si>
  <si>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</si>
  <si>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</si>
  <si>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</si>
  <si>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</si>
  <si>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</si>
  <si>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</si>
  <si>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</si>
  <si>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</si>
  <si>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</si>
  <si>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</si>
  <si>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</si>
  <si>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</si>
  <si>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</si>
  <si>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</si>
  <si>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</si>
  <si>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</si>
  <si>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</si>
  <si>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</si>
  <si>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</si>
  <si>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</si>
  <si>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</si>
  <si>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</si>
  <si>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</si>
  <si>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</si>
  <si>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</si>
  <si>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</si>
  <si>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</si>
  <si>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</si>
  <si>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</si>
  <si>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</si>
  <si>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</si>
  <si>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</si>
  <si>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</si>
  <si>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</si>
  <si>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</si>
  <si>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</si>
  <si>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</si>
  <si>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</si>
  <si>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</si>
  <si>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</si>
  <si>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</si>
  <si>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</si>
  <si>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</si>
  <si>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</si>
  <si>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</si>
  <si>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</si>
  <si>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</si>
  <si>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</si>
  <si>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</si>
  <si>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</si>
  <si>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</si>
  <si>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</si>
  <si>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</si>
  <si>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</si>
  <si>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</si>
  <si>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</si>
  <si>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</si>
  <si>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</si>
  <si>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</si>
  <si>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</si>
  <si>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</si>
  <si>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</si>
  <si>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</si>
  <si>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</si>
  <si>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</si>
  <si>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</si>
  <si>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</si>
  <si>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</si>
  <si>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</si>
  <si>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</si>
  <si>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</si>
  <si>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</si>
  <si>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</si>
  <si>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</si>
  <si>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</si>
  <si>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</si>
  <si>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</si>
  <si>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</si>
  <si>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</si>
  <si>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</si>
  <si>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</si>
  <si>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</si>
  <si>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</si>
  <si>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</si>
  <si>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</si>
  <si>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</si>
  <si>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</si>
  <si>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</si>
  <si>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</si>
  <si>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</si>
  <si>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</si>
  <si>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</si>
  <si>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</si>
  <si>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</si>
  <si>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</si>
  <si>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</si>
  <si>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</si>
  <si>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</si>
  <si>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</si>
  <si>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</si>
  <si>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</si>
  <si>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</si>
  <si>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</si>
  <si>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</si>
  <si>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</si>
  <si>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</si>
  <si>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</si>
  <si>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</si>
  <si>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</si>
  <si>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</si>
  <si>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</si>
  <si>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</si>
  <si>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</si>
  <si>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</si>
  <si>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</si>
  <si>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</si>
  <si>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</si>
  <si>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</si>
  <si>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</si>
  <si>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</si>
  <si>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</si>
  <si>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</si>
  <si>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</si>
  <si>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</si>
  <si>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</si>
  <si>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</si>
  <si>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</si>
  <si>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</si>
  <si>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</si>
  <si>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</si>
  <si>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</si>
  <si>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</si>
  <si>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</si>
  <si>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</si>
  <si>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</si>
  <si>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</si>
  <si>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</si>
  <si>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</si>
  <si>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</si>
  <si>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</si>
  <si>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</si>
  <si>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</si>
  <si>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</si>
  <si>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</si>
  <si>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</si>
  <si>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</si>
  <si>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</si>
  <si>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</si>
  <si>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</si>
  <si>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</si>
  <si>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</si>
  <si>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</si>
  <si>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</si>
  <si>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</si>
  <si>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</si>
  <si>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</si>
  <si>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</si>
  <si>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</si>
  <si>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</si>
  <si>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</si>
  <si>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</si>
  <si>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</si>
  <si>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</si>
  <si>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</si>
  <si>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</si>
  <si>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</si>
  <si>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</si>
  <si>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</si>
  <si>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</si>
  <si>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</si>
  <si>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</si>
  <si>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</si>
  <si>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</si>
  <si>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</si>
  <si>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</si>
  <si>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</si>
  <si>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</si>
  <si>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</si>
  <si>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</si>
  <si>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</si>
  <si>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</si>
  <si>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</si>
  <si>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</si>
  <si>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</si>
  <si>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</si>
  <si>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</si>
  <si>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</si>
  <si>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</si>
  <si>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</si>
  <si>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</si>
  <si>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</si>
  <si>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</si>
  <si>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</si>
  <si>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</si>
  <si>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</si>
  <si>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</si>
  <si>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</si>
  <si>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</si>
  <si>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</si>
  <si>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</si>
  <si>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</si>
  <si>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</si>
  <si>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</si>
  <si>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</si>
  <si>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</si>
  <si>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</si>
  <si>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</si>
  <si>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</si>
  <si>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</si>
  <si>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</si>
  <si>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</si>
  <si>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</si>
  <si>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</si>
  <si>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</si>
  <si>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</si>
  <si>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</si>
  <si>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</si>
  <si>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</si>
  <si>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</si>
  <si>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</si>
  <si>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</si>
  <si>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</si>
  <si>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</si>
  <si>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</si>
  <si>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</si>
  <si>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</si>
  <si>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</si>
  <si>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</si>
  <si>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</si>
  <si>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</si>
  <si>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</si>
  <si>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</si>
  <si>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</si>
  <si>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</si>
  <si>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</si>
  <si>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</si>
  <si>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</si>
  <si>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</si>
  <si>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</si>
  <si>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</si>
  <si>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</si>
  <si>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</si>
  <si>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</si>
  <si>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</si>
  <si>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</si>
  <si>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</si>
  <si>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</si>
  <si>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</si>
  <si>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</si>
  <si>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</si>
  <si>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</si>
  <si>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</si>
  <si>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</si>
  <si>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</si>
  <si>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</si>
  <si>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</si>
  <si>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</si>
  <si>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</si>
  <si>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</si>
  <si>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</si>
  <si>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</si>
  <si>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</si>
  <si>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</si>
  <si>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</si>
  <si>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</si>
  <si>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</si>
  <si>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</si>
  <si>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</si>
  <si>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</si>
  <si>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</si>
  <si>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</si>
  <si>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</si>
  <si>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</si>
  <si>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</si>
  <si>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</si>
  <si>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</si>
  <si>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</si>
  <si>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</si>
  <si>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</si>
  <si>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</si>
  <si>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</si>
  <si>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</si>
  <si>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</si>
  <si>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</si>
  <si>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</si>
  <si>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</si>
  <si>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</si>
  <si>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</si>
  <si>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</si>
  <si>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</si>
  <si>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</si>
  <si>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</si>
  <si>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</si>
  <si>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</si>
  <si>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</si>
  <si>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</si>
  <si>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</si>
  <si>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</si>
  <si>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</si>
  <si>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</si>
  <si>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</si>
  <si>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</si>
  <si>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</si>
  <si>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</si>
  <si>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</si>
  <si>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</si>
  <si>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</si>
  <si>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</si>
  <si>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</si>
  <si>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</si>
  <si>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</si>
  <si>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</si>
  <si>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</si>
  <si>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</si>
  <si>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</si>
  <si>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</si>
  <si>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</si>
  <si>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</si>
  <si>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</si>
  <si>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</si>
  <si>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</si>
  <si>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</si>
  <si>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</si>
  <si>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</si>
  <si>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</si>
  <si>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</si>
  <si>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</si>
  <si>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</si>
  <si>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</si>
  <si>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</si>
  <si>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</si>
  <si>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</si>
  <si>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</si>
  <si>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</si>
  <si>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</si>
  <si>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</si>
  <si>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</si>
  <si>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</si>
  <si>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</si>
  <si>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</si>
  <si>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</si>
  <si>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</si>
  <si>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</si>
  <si>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</si>
  <si>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</si>
  <si>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</si>
  <si>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</si>
  <si>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</si>
  <si>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</si>
  <si>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</si>
  <si>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</si>
  <si>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</si>
  <si>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</si>
  <si>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</si>
  <si>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</si>
  <si>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</si>
  <si>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</si>
  <si>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</si>
  <si>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</si>
  <si>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</si>
  <si>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</si>
  <si>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</si>
  <si>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</si>
  <si>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</si>
  <si>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</si>
  <si>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</si>
  <si>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</si>
  <si>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</si>
  <si>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</si>
  <si>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</si>
  <si>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</si>
  <si>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</si>
  <si>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</si>
  <si>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</si>
  <si>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</si>
  <si>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</si>
  <si>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</si>
  <si>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</si>
  <si>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</si>
  <si>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</si>
  <si>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</si>
  <si>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</si>
  <si>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</si>
  <si>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</si>
  <si>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</si>
  <si>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</si>
  <si>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</si>
  <si>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</si>
  <si>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</si>
  <si>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</si>
  <si>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</si>
  <si>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</si>
  <si>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</si>
  <si>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</si>
  <si>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</si>
  <si>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</si>
  <si>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</si>
  <si>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</si>
  <si>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</si>
  <si>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</si>
  <si>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</si>
  <si>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</si>
  <si>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</si>
  <si>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</si>
  <si>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</si>
  <si>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</si>
  <si>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</si>
  <si>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</si>
  <si>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</si>
  <si>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</si>
  <si>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</si>
  <si>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</si>
  <si>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</si>
  <si>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</si>
  <si>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</si>
  <si>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</si>
  <si>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</si>
  <si>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</si>
  <si>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</si>
  <si>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</si>
  <si>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</si>
  <si>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</si>
  <si>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</si>
  <si>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</si>
  <si>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</si>
  <si>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</si>
  <si>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</si>
  <si>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</si>
  <si>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</si>
  <si>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</si>
  <si>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</si>
  <si>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</si>
  <si>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</si>
  <si>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</si>
  <si>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</si>
  <si>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</si>
  <si>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</si>
  <si>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</si>
  <si>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</si>
  <si>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</si>
  <si>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</si>
  <si>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</si>
  <si>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</si>
  <si>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</si>
  <si>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</si>
  <si>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</si>
  <si>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</si>
  <si>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</si>
  <si>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</si>
  <si>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</si>
  <si>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</si>
  <si>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</si>
  <si>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</si>
  <si>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</si>
  <si>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</si>
  <si>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</si>
  <si>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</si>
  <si>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</si>
  <si>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</si>
  <si>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</si>
  <si>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</si>
  <si>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</si>
  <si>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</si>
  <si>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</si>
  <si>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</si>
  <si>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</si>
  <si>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</si>
  <si>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</si>
  <si>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</si>
  <si>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</si>
  <si>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</si>
  <si>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</si>
  <si>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</si>
  <si>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</si>
  <si>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</si>
  <si>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</si>
  <si>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</si>
  <si>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</si>
  <si>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</si>
  <si>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</si>
  <si>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</si>
  <si>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</si>
  <si>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</si>
  <si>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</si>
  <si>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</si>
  <si>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</si>
  <si>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</si>
  <si>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</si>
  <si>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</si>
  <si>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</si>
  <si>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</si>
  <si>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</si>
  <si>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</si>
  <si>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</si>
  <si>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</si>
  <si>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</si>
  <si>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</si>
  <si>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</si>
  <si>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</si>
  <si>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</si>
  <si>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</si>
  <si>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</si>
  <si>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</si>
  <si>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</si>
  <si>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</si>
  <si>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</si>
  <si>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</si>
  <si>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</si>
  <si>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</si>
  <si>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</si>
  <si>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</si>
  <si>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</si>
  <si>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</si>
  <si>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</si>
  <si>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</si>
  <si>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</si>
  <si>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</si>
  <si>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</si>
  <si>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</si>
  <si>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</si>
  <si>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</si>
  <si>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</si>
  <si>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</si>
  <si>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</si>
  <si>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</si>
  <si>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</si>
  <si>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</si>
  <si>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</si>
  <si>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</si>
  <si>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</si>
  <si>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</si>
  <si>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</si>
  <si>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</si>
  <si>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</si>
  <si>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</si>
  <si>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</si>
  <si>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</si>
  <si>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</si>
  <si>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</si>
  <si>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</si>
  <si>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</si>
  <si>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</si>
  <si>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</si>
  <si>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</si>
  <si>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</si>
  <si>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</si>
  <si>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</si>
  <si>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</si>
  <si>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</si>
  <si>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</si>
  <si>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</si>
  <si>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</si>
  <si>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</si>
  <si>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</si>
  <si>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</si>
  <si>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</si>
  <si>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</si>
  <si>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</si>
  <si>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</si>
  <si>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</si>
  <si>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</si>
  <si>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</si>
  <si>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</si>
  <si>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</si>
  <si>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</si>
  <si>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</si>
  <si>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</si>
  <si>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</si>
  <si>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</si>
  <si>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</si>
  <si>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</si>
  <si>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</si>
  <si>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</si>
  <si>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</si>
  <si>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</si>
  <si>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</si>
  <si>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</si>
  <si>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</si>
  <si>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</si>
  <si>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</si>
  <si>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</si>
  <si>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</si>
  <si>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</si>
  <si>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</si>
  <si>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</si>
  <si>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</si>
  <si>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</si>
  <si>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</si>
  <si>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</si>
  <si>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</si>
  <si>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</si>
  <si>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</si>
  <si>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</si>
  <si>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</si>
  <si>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</si>
  <si>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</si>
  <si>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</si>
  <si>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</si>
  <si>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</si>
  <si>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</si>
  <si>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</si>
  <si>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</si>
  <si>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</si>
  <si>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</si>
  <si>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</si>
  <si>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</si>
  <si>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</si>
  <si>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</si>
  <si>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</si>
  <si>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</si>
  <si>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</si>
  <si>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</si>
  <si>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</si>
  <si>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</si>
  <si>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</si>
  <si>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</si>
  <si>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</si>
  <si>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</si>
  <si>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</si>
  <si>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</si>
  <si>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</si>
  <si>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</si>
  <si>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</si>
  <si>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</si>
  <si>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</si>
  <si>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</si>
  <si>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</si>
  <si>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</si>
  <si>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</si>
  <si>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</si>
  <si>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</si>
  <si>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</si>
  <si>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</si>
  <si>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</si>
  <si>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</si>
  <si>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</si>
  <si>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</si>
  <si>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</si>
  <si>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</si>
  <si>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</si>
  <si>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</si>
  <si>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</si>
  <si>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</si>
  <si>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</si>
  <si>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</si>
  <si>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</si>
  <si>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</si>
  <si>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</si>
  <si>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</si>
  <si>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</si>
  <si>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</si>
  <si>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</si>
  <si>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</si>
  <si>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</si>
  <si>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</si>
  <si>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</si>
  <si>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</si>
  <si>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</si>
  <si>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</si>
  <si>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</si>
  <si>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</si>
  <si>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</si>
  <si>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</si>
  <si>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</si>
  <si>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</si>
  <si>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</si>
  <si>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</si>
  <si>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</si>
  <si>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</si>
  <si>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</si>
  <si>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</si>
  <si>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</si>
  <si>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</si>
  <si>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</si>
  <si>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</si>
  <si>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</si>
  <si>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</si>
  <si>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</si>
  <si>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</si>
  <si>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</si>
  <si>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</si>
  <si>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</si>
  <si>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</si>
  <si>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</si>
  <si>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</si>
  <si>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</si>
  <si>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</si>
  <si>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</si>
  <si>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</si>
  <si>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</si>
  <si>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</si>
  <si>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</si>
  <si>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</si>
  <si>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</si>
  <si>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</si>
  <si>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</si>
  <si>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</si>
  <si>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</si>
  <si>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</si>
  <si>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</si>
  <si>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</si>
  <si>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</si>
  <si>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</si>
  <si>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</si>
  <si>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</si>
  <si>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</si>
  <si>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</si>
  <si>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</si>
  <si>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</si>
  <si>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</si>
  <si>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</si>
  <si>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</si>
  <si>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</si>
  <si>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</si>
  <si>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</si>
  <si>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</si>
  <si>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</si>
  <si>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</si>
  <si>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</si>
  <si>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</si>
  <si>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</si>
  <si>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</si>
  <si>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</si>
  <si>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</si>
  <si>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</si>
  <si>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</si>
  <si>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</si>
  <si>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</si>
  <si>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</si>
  <si>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</si>
  <si>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</si>
  <si>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</si>
  <si>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</si>
  <si>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</si>
  <si>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</si>
  <si>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</si>
  <si>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</si>
  <si>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</si>
  <si>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</si>
  <si>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</si>
  <si>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</si>
  <si>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</si>
  <si>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</si>
  <si>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</si>
  <si>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</si>
  <si>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</si>
  <si>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</si>
  <si>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</si>
  <si>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</si>
  <si>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</si>
  <si>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</si>
  <si>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</si>
  <si>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</si>
  <si>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</si>
  <si>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</si>
  <si>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</si>
  <si>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</si>
  <si>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</si>
  <si>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</si>
  <si>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</si>
  <si>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</si>
  <si>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</si>
  <si>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</si>
  <si>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</si>
  <si>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</si>
  <si>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</si>
  <si>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</si>
  <si>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</si>
  <si>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</si>
  <si>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</si>
  <si>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</si>
  <si>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</si>
  <si>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</si>
  <si>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</si>
  <si>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</si>
  <si>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</si>
  <si>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</si>
  <si>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</si>
  <si>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</si>
  <si>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</si>
  <si>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</si>
  <si>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</si>
  <si>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</si>
  <si>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</si>
  <si>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</si>
  <si>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</si>
  <si>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</si>
  <si>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</si>
  <si>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</si>
  <si>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</si>
  <si>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</si>
  <si>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</si>
  <si>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</si>
  <si>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</si>
  <si>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</si>
  <si>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</si>
  <si>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</si>
  <si>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</si>
  <si>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</si>
  <si>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</si>
  <si>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</si>
  <si>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</si>
  <si>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</si>
  <si>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</si>
  <si>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</si>
  <si>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</si>
  <si>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</si>
  <si>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</si>
  <si>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</si>
  <si>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</si>
  <si>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</si>
  <si>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</si>
  <si>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</si>
  <si>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</si>
  <si>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</si>
  <si>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</si>
  <si>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</si>
  <si>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</si>
  <si>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</si>
  <si>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</si>
  <si>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</si>
  <si>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</si>
  <si>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</si>
  <si>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</si>
  <si>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</si>
  <si>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</si>
  <si>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</si>
  <si>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</si>
  <si>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</si>
  <si>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</si>
  <si>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</si>
  <si>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</si>
  <si>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</si>
  <si>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</si>
  <si>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</si>
  <si>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</si>
  <si>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</si>
  <si>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</si>
  <si>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</si>
  <si>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</si>
  <si>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</si>
  <si>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</si>
  <si>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</si>
  <si>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</si>
  <si>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</si>
  <si>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</si>
  <si>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</si>
  <si>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</si>
  <si>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</si>
  <si>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</si>
  <si>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</si>
  <si>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</si>
  <si>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</si>
  <si>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</si>
  <si>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</si>
  <si>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</si>
  <si>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</si>
  <si>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</si>
  <si>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</si>
  <si>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</si>
  <si>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</si>
  <si>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</si>
  <si>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</si>
  <si>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</si>
  <si>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</si>
  <si>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</si>
  <si>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</si>
  <si>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</si>
  <si>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</si>
  <si>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</si>
  <si>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</si>
  <si>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</si>
  <si>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</si>
  <si>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</si>
  <si>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</si>
  <si>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</si>
  <si>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</si>
  <si>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</si>
  <si>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</si>
  <si>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</si>
  <si>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</si>
  <si>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</si>
  <si>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</si>
  <si>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</si>
  <si>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</si>
  <si>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</si>
  <si>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</si>
  <si>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</si>
  <si>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</si>
  <si>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</si>
  <si>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</si>
  <si>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</si>
  <si>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</si>
  <si>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</si>
  <si>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</si>
  <si>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</si>
  <si>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</si>
  <si>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</si>
  <si>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</si>
  <si>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</si>
  <si>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</si>
  <si>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</si>
  <si>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</si>
  <si>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</si>
  <si>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</si>
  <si>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</si>
  <si>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</si>
  <si>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</si>
  <si>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</si>
  <si>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</si>
  <si>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</si>
  <si>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</si>
  <si>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</si>
  <si>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</si>
  <si>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</si>
  <si>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</si>
  <si>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</si>
  <si>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</si>
  <si>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</si>
  <si>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</si>
  <si>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</si>
  <si>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</si>
  <si>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</si>
  <si>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</si>
  <si>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</si>
  <si>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</si>
  <si>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</si>
  <si>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</si>
  <si>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</si>
  <si>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</si>
  <si>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</si>
  <si>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</si>
  <si>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</si>
  <si>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</si>
  <si>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</si>
  <si>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</si>
  <si>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</si>
  <si>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</si>
  <si>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</si>
  <si>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</si>
  <si>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</si>
  <si>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</si>
  <si>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</si>
  <si>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</si>
  <si>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</si>
  <si>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</si>
  <si>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</si>
  <si>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</si>
  <si>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</si>
  <si>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</si>
  <si>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</si>
  <si>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</si>
  <si>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</si>
  <si>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</si>
  <si>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</si>
  <si>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</si>
  <si>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</si>
  <si>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</si>
  <si>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</si>
  <si>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</si>
  <si>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</si>
  <si>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</si>
  <si>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</si>
  <si>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</si>
  <si>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</si>
  <si>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</si>
  <si>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</si>
  <si>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</si>
  <si>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</si>
  <si>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</si>
  <si>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</si>
  <si>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</si>
  <si>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</si>
  <si>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</si>
  <si>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</si>
  <si>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</si>
  <si>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</si>
  <si>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</si>
  <si>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</si>
  <si>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</si>
  <si>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</si>
  <si>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</si>
  <si>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</si>
  <si>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</si>
  <si>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</si>
  <si>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</si>
  <si>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</si>
  <si>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</si>
  <si>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</si>
  <si>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</si>
  <si>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</si>
  <si>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</si>
  <si>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</si>
  <si>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</si>
  <si>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</si>
  <si>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</si>
  <si>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</si>
  <si>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</si>
  <si>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</si>
  <si>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</si>
  <si>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</si>
  <si>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</si>
  <si>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</si>
  <si>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</si>
  <si>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</si>
  <si>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</si>
  <si>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</si>
  <si>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</si>
  <si>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</si>
  <si>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</si>
  <si>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</si>
  <si>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</si>
  <si>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</si>
  <si>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</si>
  <si>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</si>
  <si>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</si>
  <si>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</si>
  <si>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</si>
  <si>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</si>
  <si>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</si>
  <si>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</si>
  <si>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</si>
  <si>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</si>
  <si>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</si>
  <si>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</si>
  <si>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</si>
  <si>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</si>
  <si>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</si>
  <si>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</si>
  <si>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</si>
  <si>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</si>
  <si>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</si>
  <si>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</si>
  <si>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</si>
  <si>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</si>
  <si>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</si>
  <si>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</si>
  <si>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</si>
  <si>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</si>
  <si>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</si>
  <si>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</si>
  <si>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</si>
  <si>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</si>
  <si>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</si>
  <si>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</si>
  <si>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</si>
  <si>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</si>
  <si>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</si>
  <si>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</si>
  <si>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</si>
  <si>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</si>
  <si>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</si>
  <si>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</si>
  <si>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</si>
  <si>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</si>
  <si>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</si>
  <si>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</si>
  <si>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</si>
  <si>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</si>
  <si>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</si>
  <si>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</si>
  <si>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</si>
  <si>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</si>
  <si>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</si>
  <si>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</si>
  <si>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</si>
  <si>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</si>
  <si>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</si>
  <si>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</si>
  <si>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</si>
  <si>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</si>
  <si>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</si>
  <si>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</si>
  <si>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</si>
  <si>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</si>
  <si>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</si>
  <si>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</si>
  <si>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</si>
  <si>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</si>
  <si>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</si>
  <si>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</si>
  <si>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</si>
  <si>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</si>
  <si>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</si>
  <si>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</si>
  <si>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</si>
  <si>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</si>
  <si>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</si>
  <si>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</si>
  <si>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</si>
  <si>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</si>
  <si>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</si>
  <si>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</si>
  <si>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</si>
  <si>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</si>
  <si>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</si>
  <si>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</si>
  <si>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</si>
  <si>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</si>
  <si>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</si>
  <si>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</si>
  <si>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</si>
  <si>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</si>
  <si>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</si>
  <si>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</si>
  <si>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</si>
  <si>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</si>
  <si>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</si>
  <si>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</si>
  <si>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</si>
  <si>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</si>
  <si>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</si>
  <si>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</si>
  <si>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</si>
  <si>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</si>
  <si>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</si>
  <si>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</si>
  <si>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</si>
  <si>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</si>
  <si>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</si>
  <si>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</si>
  <si>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</si>
  <si>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</si>
  <si>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</si>
  <si>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</si>
  <si>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</si>
  <si>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</si>
  <si>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</si>
  <si>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</si>
  <si>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</si>
  <si>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</si>
  <si>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</si>
  <si>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</si>
  <si>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</si>
  <si>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</si>
  <si>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</si>
  <si>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</si>
  <si>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</si>
  <si>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</si>
  <si>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</si>
  <si>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</si>
  <si>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</si>
  <si>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</si>
  <si>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</si>
  <si>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</si>
  <si>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</si>
  <si>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</si>
  <si>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</si>
  <si>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</si>
  <si>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</si>
  <si>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</si>
  <si>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</si>
  <si>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</si>
  <si>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</si>
  <si>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</si>
  <si>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</si>
  <si>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</si>
  <si>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</si>
  <si>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</si>
  <si>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</si>
  <si>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</si>
  <si>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</si>
  <si>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</si>
  <si>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</si>
  <si>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</si>
  <si>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</si>
  <si>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</si>
  <si>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</si>
  <si>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</si>
  <si>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</si>
  <si>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</si>
  <si>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</si>
  <si>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</si>
  <si>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</si>
  <si>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</si>
  <si>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</si>
  <si>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</si>
  <si>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</si>
  <si>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</si>
  <si>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</si>
  <si>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</si>
  <si>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</si>
  <si>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</si>
  <si>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</si>
  <si>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</si>
  <si>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</si>
  <si>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</si>
  <si>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</si>
  <si>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</si>
  <si>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</si>
  <si>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</si>
  <si>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</si>
  <si>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</si>
  <si>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</si>
  <si>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</si>
  <si>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</si>
  <si>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</si>
  <si>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</si>
  <si>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</si>
  <si>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</si>
  <si>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</si>
  <si>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</si>
  <si>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</si>
  <si>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</si>
  <si>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</si>
  <si>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</si>
  <si>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</si>
  <si>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</si>
  <si>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</si>
  <si>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</si>
  <si>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</si>
  <si>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</si>
  <si>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</si>
  <si>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</si>
  <si>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</si>
  <si>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</si>
  <si>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</si>
  <si>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</si>
  <si>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</si>
  <si>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</si>
  <si>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</si>
  <si>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</si>
  <si>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</si>
  <si>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</si>
  <si>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</si>
  <si>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</si>
  <si>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</si>
  <si>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</si>
  <si>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</si>
  <si>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</si>
  <si>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</si>
  <si>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</si>
  <si>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</si>
  <si>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</si>
  <si>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</si>
  <si>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</si>
  <si>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</si>
  <si>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</si>
  <si>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</si>
  <si>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</si>
  <si>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</si>
  <si>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</si>
  <si>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</si>
  <si>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</si>
  <si>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</si>
  <si>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</si>
  <si>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</si>
  <si>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</si>
  <si>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</si>
  <si>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</si>
  <si>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</si>
  <si>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</si>
  <si>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</si>
  <si>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</si>
  <si>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</si>
  <si>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</si>
  <si>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</si>
  <si>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</si>
  <si>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</si>
  <si>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</si>
  <si>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</si>
  <si>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</si>
  <si>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</si>
  <si>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</si>
  <si>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</si>
  <si>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</si>
  <si>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</si>
  <si>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</si>
  <si>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</si>
  <si>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</si>
  <si>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</si>
  <si>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</si>
  <si>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</si>
  <si>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</si>
  <si>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</si>
  <si>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</si>
  <si>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</si>
  <si>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</si>
  <si>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</si>
  <si>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</si>
  <si>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</si>
  <si>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</si>
  <si>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</si>
  <si>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</si>
  <si>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</si>
  <si>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</si>
  <si>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</si>
  <si>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</si>
  <si>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</si>
  <si>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</si>
  <si>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</si>
  <si>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</si>
  <si>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</si>
  <si>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</si>
  <si>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</si>
  <si>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</si>
  <si>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</si>
  <si>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</si>
  <si>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</si>
  <si>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</si>
  <si>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</si>
  <si>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</si>
  <si>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</si>
  <si>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</si>
  <si>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</si>
  <si>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</si>
  <si>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</si>
  <si>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</si>
  <si>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</si>
  <si>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</si>
  <si>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</si>
  <si>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</si>
  <si>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</si>
  <si>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</si>
  <si>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</si>
  <si>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</si>
  <si>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</si>
  <si>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</si>
  <si>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</si>
  <si>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</si>
  <si>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</si>
  <si>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</si>
  <si>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</si>
  <si>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</si>
  <si>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</si>
  <si>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</si>
  <si>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</si>
  <si>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</si>
  <si>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</si>
  <si>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</si>
  <si>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</si>
  <si>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</si>
  <si>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</si>
  <si>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</si>
  <si>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</si>
  <si>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</si>
  <si>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</si>
  <si>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</si>
  <si>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</si>
  <si>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</si>
  <si>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</si>
  <si>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</si>
  <si>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</si>
  <si>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</si>
  <si>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</si>
  <si>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</si>
  <si>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</si>
  <si>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</si>
  <si>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</si>
  <si>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</si>
  <si>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</si>
  <si>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</si>
  <si>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</si>
  <si>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</si>
  <si>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</si>
  <si>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</si>
  <si>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</si>
  <si>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</si>
  <si>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</si>
  <si>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</si>
  <si>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</si>
  <si>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</si>
  <si>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</si>
  <si>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</si>
  <si>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</si>
  <si>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</si>
  <si>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</si>
  <si>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</si>
  <si>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</si>
  <si>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</si>
  <si>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</si>
  <si>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</si>
  <si>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</si>
  <si>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</si>
  <si>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</si>
  <si>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</si>
  <si>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</si>
  <si>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</si>
  <si>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</si>
  <si>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</si>
  <si>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</si>
  <si>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</si>
  <si>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</si>
  <si>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</si>
  <si>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</si>
  <si>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</si>
  <si>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</si>
  <si>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</si>
  <si>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</si>
  <si>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</si>
  <si>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</si>
  <si>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</si>
  <si>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</si>
  <si>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</si>
  <si>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</si>
  <si>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</si>
  <si>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</si>
  <si>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</si>
  <si>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</si>
  <si>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</si>
  <si>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</si>
  <si>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</si>
  <si>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</si>
  <si>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</si>
  <si>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</si>
  <si>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</si>
  <si>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</si>
  <si>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</si>
  <si>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</si>
  <si>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</si>
  <si>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</si>
  <si>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</si>
  <si>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</si>
  <si>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</si>
  <si>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</si>
  <si>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</si>
  <si>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</si>
  <si>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</si>
  <si>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</si>
  <si>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</si>
  <si>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</si>
  <si>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</si>
  <si>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</si>
  <si>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</si>
  <si>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</si>
  <si>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</si>
  <si>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</si>
  <si>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</si>
  <si>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</si>
  <si>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</si>
  <si>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</si>
  <si>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</si>
  <si>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</si>
  <si>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</si>
  <si>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</si>
  <si>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</si>
  <si>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</si>
  <si>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</si>
  <si>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</si>
  <si>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</si>
  <si>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</si>
  <si>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</si>
  <si>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</si>
  <si>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</si>
  <si>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</si>
  <si>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</si>
  <si>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</si>
  <si>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</si>
  <si>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</si>
  <si>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</si>
  <si>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</si>
  <si>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</si>
  <si>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</si>
  <si>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</si>
  <si>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</si>
  <si>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</si>
  <si>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</si>
  <si>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</si>
  <si>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</si>
  <si>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</si>
  <si>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</si>
  <si>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</si>
  <si>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</si>
  <si>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</si>
  <si>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</si>
  <si>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</si>
  <si>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</si>
  <si>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</si>
  <si>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</si>
  <si>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</si>
  <si>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</si>
  <si>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</si>
  <si>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</si>
  <si>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</si>
  <si>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</si>
  <si>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</si>
  <si>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</si>
  <si>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</si>
  <si>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</si>
  <si>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</si>
  <si>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</si>
  <si>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</si>
  <si>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</si>
  <si>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</si>
  <si>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</si>
  <si>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</si>
  <si>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</si>
  <si>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</si>
  <si>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</si>
  <si>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</si>
  <si>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</si>
  <si>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</si>
  <si>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</si>
  <si>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</si>
  <si>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</si>
  <si>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</si>
  <si>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</si>
  <si>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</si>
  <si>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</si>
  <si>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</si>
  <si>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</si>
  <si>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</si>
  <si>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</si>
  <si>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</si>
  <si>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</si>
  <si>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</si>
  <si>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</si>
  <si>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</si>
  <si>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</si>
  <si>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</si>
  <si>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</si>
  <si>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</si>
  <si>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</si>
  <si>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</si>
  <si>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</si>
  <si>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</si>
  <si>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</si>
  <si>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</si>
  <si>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</si>
  <si>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</si>
  <si>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</si>
  <si>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</si>
  <si>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</si>
  <si>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</si>
  <si>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</si>
  <si>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</si>
  <si>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</si>
  <si>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</si>
  <si>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</si>
  <si>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</si>
  <si>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</si>
  <si>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</si>
  <si>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</si>
  <si>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</si>
  <si>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</si>
  <si>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</si>
  <si>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</si>
  <si>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</si>
  <si>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</si>
  <si>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</si>
  <si>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</si>
  <si>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</si>
  <si>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</si>
  <si>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</si>
  <si>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</si>
  <si>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</si>
  <si>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</si>
  <si>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</si>
  <si>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</si>
  <si>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</si>
  <si>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</si>
  <si>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</si>
  <si>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</si>
  <si>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</si>
  <si>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</si>
  <si>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</si>
  <si>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</si>
  <si>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</si>
  <si>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</si>
  <si>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</si>
  <si>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</si>
  <si>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</si>
  <si>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</si>
  <si>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</si>
  <si>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</si>
  <si>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</si>
  <si>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</si>
  <si>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</si>
  <si>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</si>
  <si>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</si>
  <si>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</si>
  <si>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</si>
  <si>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</si>
  <si>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</si>
  <si>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</si>
  <si>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</si>
  <si>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</si>
  <si>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</si>
  <si>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</si>
  <si>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</si>
  <si>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</si>
  <si>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</si>
  <si>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</si>
  <si>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</si>
  <si>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</si>
  <si>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</si>
  <si>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</si>
  <si>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</si>
  <si>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</si>
  <si>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</si>
  <si>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</si>
  <si>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</si>
  <si>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</si>
  <si>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</si>
  <si>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</si>
  <si>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</si>
  <si>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</si>
  <si>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</si>
  <si>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</si>
  <si>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</si>
  <si>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</si>
  <si>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</si>
  <si>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</si>
  <si>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</si>
  <si>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</si>
  <si>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</si>
  <si>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</si>
  <si>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</si>
  <si>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</si>
  <si>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</si>
  <si>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</si>
  <si>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</si>
  <si>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</si>
  <si>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</si>
  <si>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</si>
  <si>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</si>
  <si>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</si>
  <si>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</si>
  <si>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</si>
  <si>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</si>
  <si>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</si>
  <si>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</si>
  <si>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</si>
  <si>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</si>
  <si>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</si>
  <si>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</si>
  <si>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</si>
  <si>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</si>
  <si>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</si>
  <si>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</si>
  <si>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</si>
  <si>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</si>
  <si>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</si>
  <si>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</si>
  <si>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</si>
  <si>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</si>
  <si>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</si>
  <si>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</si>
  <si>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</si>
  <si>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</si>
  <si>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</si>
  <si>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</si>
  <si>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</si>
  <si>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</si>
  <si>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</si>
  <si>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</si>
  <si>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</si>
  <si>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</si>
  <si>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</si>
  <si>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</si>
  <si>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</si>
  <si>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</si>
  <si>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</si>
  <si>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</si>
  <si>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</si>
  <si>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</si>
  <si>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</si>
  <si>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</si>
  <si>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</si>
  <si>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</si>
  <si>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</si>
  <si>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</si>
  <si>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</si>
  <si>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</si>
  <si>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</si>
  <si>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</si>
  <si>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</si>
  <si>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</si>
  <si>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</si>
  <si>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</si>
  <si>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</si>
  <si>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</si>
  <si>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</si>
  <si>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</si>
  <si>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</si>
  <si>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</si>
  <si>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</si>
  <si>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</si>
  <si>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</si>
  <si>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</si>
  <si>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</si>
  <si>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</si>
  <si>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</si>
  <si>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</si>
  <si>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</si>
  <si>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</si>
  <si>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</si>
  <si>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</si>
  <si>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</si>
  <si>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</si>
  <si>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</si>
  <si>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</si>
  <si>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</si>
  <si>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</si>
  <si>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</si>
  <si>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</si>
  <si>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</si>
  <si>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</si>
  <si>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</si>
  <si>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</si>
  <si>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</si>
  <si>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</si>
  <si>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</si>
  <si>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</si>
  <si>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</si>
  <si>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</si>
  <si>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</si>
  <si>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</si>
  <si>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</si>
  <si>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</si>
  <si>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</si>
  <si>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</si>
  <si>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</si>
  <si>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</si>
  <si>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</si>
  <si>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</si>
  <si>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</si>
  <si>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</si>
  <si>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</si>
  <si>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</si>
  <si>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</si>
  <si>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</si>
  <si>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</si>
  <si>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</si>
  <si>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</si>
  <si>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</si>
  <si>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</si>
  <si>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</si>
  <si>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</si>
  <si>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</si>
  <si>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</si>
  <si>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</si>
  <si>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</si>
  <si>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</si>
  <si>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</si>
  <si>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</si>
  <si>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</si>
  <si>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</si>
  <si>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</si>
  <si>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</si>
  <si>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</si>
  <si>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</si>
  <si>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</si>
  <si>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</si>
  <si>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</si>
  <si>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</si>
  <si>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</si>
  <si>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</si>
  <si>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</si>
  <si>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</si>
  <si>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</si>
  <si>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</si>
  <si>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</si>
  <si>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</si>
  <si>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</si>
  <si>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</si>
  <si>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</si>
  <si>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</si>
  <si>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</si>
  <si>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</si>
  <si>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</si>
  <si>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</si>
  <si>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</si>
  <si>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</si>
  <si>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</si>
  <si>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</si>
  <si>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</si>
  <si>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</si>
  <si>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</si>
  <si>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</si>
  <si>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</si>
  <si>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</si>
  <si>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</si>
  <si>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</si>
  <si>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</si>
  <si>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</si>
  <si>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</si>
  <si>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</si>
  <si>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</si>
  <si>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</si>
  <si>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</si>
  <si>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</si>
  <si>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</si>
  <si>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</si>
  <si>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</si>
  <si>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</si>
  <si>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</si>
  <si>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</si>
  <si>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</si>
  <si>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</si>
  <si>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</si>
  <si>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</si>
  <si>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</si>
  <si>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</si>
  <si>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</si>
  <si>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</si>
  <si>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</si>
  <si>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</si>
  <si>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</si>
  <si>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</si>
  <si>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</si>
  <si>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</si>
  <si>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</si>
  <si>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</si>
  <si>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</si>
  <si>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</si>
  <si>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</si>
  <si>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</si>
  <si>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</si>
  <si>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</si>
  <si>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</si>
  <si>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</si>
  <si>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</si>
  <si>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</si>
  <si>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</si>
  <si>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</si>
  <si>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</si>
  <si>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</si>
  <si>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</si>
  <si>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</si>
  <si>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</si>
  <si>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</si>
  <si>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</si>
  <si>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</si>
  <si>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</si>
  <si>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</si>
  <si>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</si>
  <si>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</si>
  <si>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</si>
  <si>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</si>
  <si>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</si>
  <si>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</si>
  <si>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</si>
  <si>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</si>
  <si>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</si>
  <si>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</si>
  <si>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</si>
  <si>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</si>
  <si>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</si>
  <si>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</si>
  <si>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</si>
  <si>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</si>
  <si>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</si>
  <si>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</si>
  <si>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</si>
  <si>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</si>
  <si>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</si>
  <si>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</si>
  <si>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</si>
  <si>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</si>
  <si>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</si>
  <si>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</si>
  <si>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</si>
  <si>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</si>
  <si>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</si>
  <si>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</si>
  <si>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</si>
  <si>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</si>
  <si>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</si>
  <si>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</si>
  <si>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</si>
  <si>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</si>
  <si>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</si>
  <si>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</si>
  <si>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</si>
  <si>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</si>
  <si>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</si>
  <si>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</si>
  <si>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</si>
  <si>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</si>
  <si>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</si>
  <si>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</si>
  <si>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</si>
  <si>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</si>
  <si>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</si>
  <si>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</si>
  <si>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</si>
  <si>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</si>
  <si>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</si>
  <si>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</si>
  <si>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</si>
  <si>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</si>
  <si>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</si>
  <si>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</si>
  <si>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</si>
  <si>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</si>
  <si>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</si>
  <si>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</si>
  <si>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</si>
  <si>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</si>
  <si>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</si>
  <si>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</si>
  <si>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</si>
  <si>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</si>
  <si>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</si>
  <si>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</si>
  <si>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</si>
  <si>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</si>
  <si>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</si>
  <si>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</si>
  <si>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</si>
  <si>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</si>
  <si>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</si>
  <si>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</si>
  <si>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</si>
  <si>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</si>
  <si>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</si>
  <si>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</si>
  <si>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</si>
  <si>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</si>
  <si>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</si>
  <si>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</si>
  <si>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</si>
  <si>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</si>
  <si>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</si>
  <si>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</si>
  <si>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</si>
  <si>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</si>
  <si>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</si>
  <si>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</si>
  <si>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</si>
  <si>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</si>
  <si>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</si>
  <si>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</si>
  <si>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</si>
  <si>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</si>
  <si>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</si>
  <si>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</si>
  <si>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</si>
  <si>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</si>
  <si>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</si>
  <si>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</si>
  <si>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</si>
  <si>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</si>
  <si>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</si>
  <si>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</si>
  <si>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</si>
  <si>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</si>
  <si>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</si>
  <si>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</si>
  <si>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</si>
  <si>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</si>
  <si>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</si>
  <si>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</si>
  <si>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</si>
  <si>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</si>
  <si>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</si>
  <si>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</si>
  <si>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</si>
  <si>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</si>
  <si>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</si>
  <si>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</si>
  <si>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</si>
  <si>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</si>
  <si>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</si>
  <si>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</si>
  <si>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</si>
  <si>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</si>
  <si>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</si>
  <si>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</si>
  <si>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</si>
  <si>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</si>
  <si>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</si>
  <si>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</si>
  <si>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</si>
  <si>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</si>
  <si>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</si>
  <si>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</si>
  <si>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</si>
  <si>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</si>
  <si>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</si>
  <si>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</si>
  <si>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</si>
  <si>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</si>
  <si>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</si>
  <si>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</si>
  <si>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</si>
  <si>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</si>
  <si>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</si>
  <si>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</si>
  <si>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</si>
  <si>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</si>
  <si>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</si>
  <si>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</si>
  <si>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</si>
  <si>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</si>
  <si>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</si>
  <si>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</si>
  <si>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</si>
  <si>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</si>
  <si>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</si>
  <si>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</si>
  <si>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</si>
  <si>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</si>
  <si>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</si>
  <si>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</si>
  <si>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</si>
  <si>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</si>
  <si>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</si>
  <si>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</si>
  <si>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</si>
  <si>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</si>
  <si>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</si>
  <si>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</si>
  <si>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</si>
  <si>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</si>
  <si>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</si>
  <si>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</si>
  <si>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</si>
  <si>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</si>
  <si>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</si>
  <si>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</si>
  <si>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</si>
  <si>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</si>
  <si>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</si>
  <si>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</si>
  <si>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</si>
  <si>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</si>
  <si>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</si>
  <si>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</si>
  <si>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</si>
  <si>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</si>
  <si>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</si>
  <si>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</si>
  <si>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</si>
  <si>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</si>
  <si>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</si>
  <si>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</si>
  <si>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</si>
  <si>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</si>
  <si>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</si>
  <si>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</si>
  <si>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</si>
  <si>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</si>
  <si>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</si>
  <si>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</si>
  <si>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</si>
  <si>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</si>
  <si>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</si>
  <si>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</si>
  <si>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</si>
  <si>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</si>
  <si>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</si>
  <si>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</si>
  <si>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</si>
  <si>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</si>
  <si>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</si>
  <si>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</si>
  <si>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</si>
  <si>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</si>
  <si>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</si>
  <si>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</si>
  <si>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</si>
  <si>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</si>
  <si>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</si>
  <si>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</si>
  <si>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</si>
  <si>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</si>
  <si>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</si>
  <si>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</si>
  <si>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</si>
  <si>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</si>
  <si>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</si>
  <si>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</si>
  <si>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</si>
  <si>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</si>
  <si>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</si>
  <si>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</si>
  <si>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</si>
  <si>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</si>
  <si>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</si>
  <si>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</si>
  <si>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</si>
  <si>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</si>
  <si>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</si>
  <si>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</si>
  <si>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</si>
  <si>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</si>
  <si>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</si>
  <si>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</si>
  <si>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</si>
  <si>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</si>
  <si>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</si>
  <si>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</si>
  <si>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</si>
  <si>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</si>
  <si>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</si>
  <si>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</si>
  <si>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</si>
  <si>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</si>
  <si>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</si>
  <si>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</si>
  <si>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</si>
  <si>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</si>
  <si>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</si>
  <si>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</si>
  <si>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</si>
  <si>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</si>
  <si>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</si>
  <si>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</si>
  <si>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</si>
  <si>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</si>
  <si>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</si>
  <si>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</si>
  <si>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</si>
  <si>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</si>
  <si>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</si>
  <si>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</si>
  <si>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</si>
  <si>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</si>
  <si>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</si>
  <si>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</si>
  <si>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</si>
  <si>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</si>
  <si>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</si>
  <si>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</si>
  <si>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</si>
  <si>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</si>
  <si>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</si>
  <si>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</si>
  <si>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</si>
  <si>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</si>
  <si>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</si>
  <si>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</si>
  <si>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</si>
  <si>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</si>
  <si>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</si>
  <si>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</si>
  <si>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</si>
  <si>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</si>
  <si>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</si>
  <si>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</si>
  <si>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</si>
  <si>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</si>
  <si>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</si>
  <si>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</si>
  <si>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</si>
  <si>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</si>
  <si>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</si>
  <si>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</si>
  <si>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</si>
  <si>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</si>
  <si>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</si>
  <si>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</si>
  <si>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</si>
  <si>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</si>
  <si>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</si>
  <si>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</si>
  <si>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</si>
  <si>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</si>
  <si>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</si>
  <si>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</si>
  <si>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</si>
  <si>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</si>
  <si>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</si>
  <si>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</si>
  <si>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</si>
  <si>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</si>
  <si>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</si>
  <si>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</si>
  <si>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</si>
  <si>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</si>
  <si>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</si>
  <si>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</si>
  <si>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</si>
  <si>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</si>
  <si>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</si>
  <si>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</si>
  <si>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</si>
  <si>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</si>
  <si>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</si>
  <si>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</si>
  <si>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</si>
  <si>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</si>
  <si>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</si>
  <si>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</si>
  <si>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</si>
  <si>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</si>
  <si>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</si>
  <si>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</si>
  <si>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</si>
  <si>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</si>
  <si>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</si>
  <si>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</si>
  <si>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</si>
  <si>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</si>
  <si>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</si>
  <si>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</si>
  <si>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</si>
  <si>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</si>
  <si>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</si>
  <si>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</si>
  <si>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</si>
  <si>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</si>
  <si>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</si>
  <si>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</si>
  <si>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</si>
  <si>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</si>
  <si>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</si>
  <si>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</si>
  <si>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</si>
  <si>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</si>
  <si>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</si>
  <si>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</si>
  <si>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</si>
  <si>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</si>
  <si>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</si>
  <si>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</si>
  <si>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</si>
  <si>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</si>
  <si>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</si>
  <si>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</si>
  <si>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</si>
  <si>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</si>
  <si>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</si>
  <si>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</si>
  <si>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</si>
  <si>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</si>
  <si>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</si>
  <si>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</si>
  <si>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</si>
  <si>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</si>
  <si>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</si>
  <si>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</si>
  <si>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</si>
  <si>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</si>
  <si>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</si>
  <si>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</si>
  <si>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</si>
  <si>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</si>
  <si>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</si>
  <si>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</si>
  <si>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</si>
  <si>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</si>
  <si>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</si>
  <si>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</si>
  <si>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</si>
  <si>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</si>
  <si>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</si>
  <si>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</si>
  <si>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</si>
  <si>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</si>
  <si>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</si>
  <si>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</si>
  <si>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</si>
  <si>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</si>
  <si>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</si>
  <si>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</si>
  <si>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</si>
  <si>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</si>
  <si>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</si>
  <si>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</si>
  <si>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</si>
  <si>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</si>
  <si>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</si>
  <si>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</si>
  <si>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</si>
  <si>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</si>
  <si>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</si>
  <si>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</si>
  <si>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</si>
  <si>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</si>
  <si>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</si>
  <si>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</si>
  <si>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</si>
  <si>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</si>
  <si>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</si>
  <si>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</si>
  <si>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</si>
  <si>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</si>
  <si>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</si>
  <si>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</si>
  <si>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</si>
  <si>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</si>
  <si>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</si>
  <si>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</si>
  <si>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</si>
  <si>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</si>
  <si>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</si>
  <si>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</si>
  <si>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</si>
  <si>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</si>
  <si>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</si>
  <si>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</si>
  <si>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</si>
  <si>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</si>
  <si>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</si>
  <si>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</si>
  <si>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</si>
  <si>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</si>
  <si>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</si>
  <si>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</si>
  <si>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</si>
  <si>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</si>
  <si>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</si>
  <si>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</si>
  <si>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</si>
  <si>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</si>
  <si>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</si>
  <si>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</si>
  <si>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</si>
  <si>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</si>
  <si>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</si>
  <si>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</si>
  <si>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</si>
  <si>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</si>
  <si>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</si>
  <si>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</si>
  <si>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</si>
  <si>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</si>
  <si>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</si>
  <si>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</si>
  <si>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</si>
  <si>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</si>
  <si>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</si>
  <si>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</si>
  <si>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</si>
  <si>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</si>
  <si>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</si>
  <si>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</si>
  <si>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</si>
  <si>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</si>
  <si>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</si>
  <si>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</si>
  <si>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</si>
  <si>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</si>
  <si>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</si>
  <si>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</si>
  <si>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</si>
  <si>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</si>
  <si>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</si>
  <si>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</si>
  <si>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</si>
  <si>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</si>
  <si>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</si>
  <si>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</si>
  <si>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</si>
  <si>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</si>
  <si>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</si>
  <si>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</si>
  <si>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</si>
  <si>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</si>
  <si>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</si>
  <si>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</si>
  <si>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</si>
  <si>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</si>
  <si>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</si>
  <si>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</si>
  <si>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</si>
  <si>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</si>
  <si>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</si>
  <si>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</si>
  <si>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</si>
  <si>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</si>
  <si>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</si>
  <si>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</si>
  <si>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</si>
  <si>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</si>
  <si>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</si>
  <si>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</si>
  <si>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</si>
  <si>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</si>
  <si>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</si>
  <si>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</si>
  <si>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</si>
  <si>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</si>
  <si>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</si>
  <si>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</si>
  <si>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</si>
  <si>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</si>
  <si>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</si>
  <si>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</si>
  <si>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</si>
  <si>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</si>
  <si>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</si>
  <si>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</si>
  <si>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</si>
  <si>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</si>
  <si>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</si>
  <si>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</si>
  <si>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</si>
  <si>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</si>
  <si>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</si>
  <si>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</si>
  <si>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</si>
  <si>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</si>
  <si>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</si>
  <si>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</si>
  <si>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</si>
  <si>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</si>
  <si>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</si>
  <si>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</si>
  <si>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</si>
  <si>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</si>
  <si>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</si>
  <si>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</si>
  <si>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</si>
  <si>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</si>
  <si>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</si>
  <si>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</si>
  <si>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</si>
  <si>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</si>
  <si>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</si>
  <si>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</si>
  <si>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</si>
  <si>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</si>
  <si>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</si>
  <si>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</si>
  <si>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</si>
  <si>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</si>
  <si>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</si>
  <si>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</si>
  <si>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</si>
  <si>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</si>
  <si>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</si>
  <si>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</si>
  <si>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</si>
  <si>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</si>
  <si>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</si>
  <si>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</si>
  <si>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</si>
  <si>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</si>
  <si>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</si>
  <si>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</si>
  <si>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</si>
  <si>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</si>
  <si>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</si>
  <si>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</si>
  <si>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</si>
  <si>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</si>
  <si>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</si>
  <si>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</si>
  <si>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</si>
  <si>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</si>
  <si>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</si>
  <si>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</si>
  <si>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</si>
  <si>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</si>
  <si>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</si>
  <si>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</si>
  <si>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</si>
  <si>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</si>
  <si>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</si>
  <si>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</si>
  <si>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</si>
  <si>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</si>
  <si>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</si>
  <si>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</si>
  <si>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</si>
  <si>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</si>
  <si>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</si>
  <si>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</si>
  <si>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</si>
  <si>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</si>
  <si>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</si>
  <si>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</si>
  <si>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</si>
  <si>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</si>
  <si>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</si>
  <si>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</si>
  <si>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</si>
  <si>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</si>
  <si>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</si>
  <si>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</si>
  <si>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</si>
  <si>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</si>
  <si>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</si>
  <si>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</si>
  <si>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</si>
  <si>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</si>
  <si>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</si>
  <si>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</si>
  <si>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</si>
  <si>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</si>
  <si>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</si>
  <si>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</si>
  <si>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</si>
  <si>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</si>
  <si>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</si>
  <si>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</si>
  <si>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</si>
  <si>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</si>
  <si>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</si>
  <si>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</si>
  <si>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</si>
  <si>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</si>
  <si>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</si>
  <si>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</si>
  <si>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</si>
  <si>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</si>
  <si>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</si>
  <si>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</si>
  <si>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</si>
  <si>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</si>
  <si>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</si>
  <si>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</si>
  <si>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</si>
  <si>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</si>
  <si>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</si>
  <si>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</si>
  <si>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</si>
  <si>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</si>
  <si>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</si>
  <si>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</si>
  <si>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</si>
  <si>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</si>
  <si>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</si>
  <si>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</si>
  <si>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</si>
  <si>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</si>
  <si>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</si>
  <si>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</si>
  <si>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</si>
  <si>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</si>
  <si>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</si>
  <si>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</si>
  <si>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</si>
  <si>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</si>
  <si>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</si>
  <si>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</si>
  <si>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</si>
  <si>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</si>
  <si>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</si>
  <si>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</si>
  <si>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</si>
  <si>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</si>
  <si>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</si>
  <si>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</si>
  <si>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</si>
  <si>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</si>
  <si>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</si>
  <si>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</si>
  <si>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</si>
  <si>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</si>
  <si>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</si>
  <si>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</si>
  <si>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</si>
  <si>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</si>
  <si>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</si>
  <si>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</si>
  <si>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</si>
  <si>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</si>
  <si>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</si>
  <si>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</si>
  <si>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</si>
  <si>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</si>
  <si>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</si>
  <si>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</si>
  <si>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</si>
  <si>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</si>
  <si>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</si>
  <si>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</si>
  <si>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</si>
  <si>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</si>
  <si>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</si>
  <si>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</si>
  <si>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</si>
  <si>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</si>
  <si>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</si>
  <si>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</si>
  <si>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</si>
  <si>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</si>
  <si>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</si>
  <si>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</si>
  <si>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</si>
  <si>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</si>
  <si>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</si>
  <si>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</si>
  <si>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</si>
  <si>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</si>
  <si>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</si>
  <si>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</si>
  <si>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</si>
  <si>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</si>
  <si>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</si>
  <si>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</si>
  <si>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</si>
  <si>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</si>
  <si>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</si>
  <si>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</si>
  <si>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</si>
  <si>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</si>
  <si>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</si>
  <si>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</si>
  <si>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</si>
  <si>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</si>
  <si>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</si>
  <si>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</si>
  <si>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</si>
  <si>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</si>
  <si>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</si>
  <si>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</si>
  <si>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</si>
  <si>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</si>
  <si>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</si>
  <si>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</si>
  <si>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</si>
  <si>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</si>
  <si>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</si>
  <si>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</si>
  <si>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</si>
  <si>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</si>
  <si>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</si>
  <si>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</si>
  <si>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</si>
  <si>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</si>
  <si>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</si>
  <si>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</si>
  <si>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</si>
  <si>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</si>
  <si>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</si>
  <si>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</si>
  <si>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</si>
  <si>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</si>
  <si>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</si>
  <si>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</si>
  <si>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</si>
  <si>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</si>
  <si>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</si>
  <si>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</si>
  <si>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</si>
  <si>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</si>
  <si>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</si>
  <si>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</si>
  <si>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</si>
  <si>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</si>
  <si>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</si>
  <si>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</si>
  <si>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</si>
  <si>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</si>
  <si>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</si>
  <si>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</si>
  <si>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</si>
  <si>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</si>
  <si>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</si>
  <si>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</si>
  <si>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</si>
  <si>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</si>
  <si>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</si>
  <si>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</si>
  <si>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</si>
  <si>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</si>
  <si>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</si>
  <si>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</si>
  <si>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</si>
  <si>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</si>
  <si>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</si>
  <si>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</si>
  <si>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</si>
  <si>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</si>
  <si>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</si>
  <si>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</si>
  <si>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</si>
  <si>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</si>
  <si>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</si>
  <si>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</si>
  <si>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</si>
  <si>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</si>
  <si>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</si>
  <si>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</si>
  <si>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</si>
  <si>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</si>
  <si>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</si>
  <si>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</si>
  <si>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</si>
  <si>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</si>
  <si>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</si>
  <si>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</si>
  <si>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</si>
  <si>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</si>
  <si>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</si>
  <si>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</si>
  <si>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</si>
  <si>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</si>
  <si>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</si>
  <si>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</si>
  <si>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</si>
  <si>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</si>
  <si>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</si>
  <si>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</si>
  <si>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</si>
  <si>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</si>
  <si>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</si>
  <si>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</si>
  <si>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</si>
  <si>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</si>
  <si>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</si>
  <si>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</si>
  <si>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</si>
  <si>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</si>
  <si>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</si>
  <si>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</si>
  <si>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</si>
  <si>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</si>
  <si>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</si>
  <si>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</si>
  <si>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</si>
  <si>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</si>
  <si>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</si>
  <si>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</si>
  <si>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</si>
  <si>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</si>
  <si>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</si>
  <si>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</si>
  <si>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</si>
  <si>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</si>
  <si>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</si>
  <si>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</si>
  <si>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</si>
  <si>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</si>
  <si>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</si>
  <si>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</si>
  <si>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</si>
  <si>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</si>
  <si>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</si>
  <si>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</si>
  <si>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</si>
  <si>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</si>
  <si>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</si>
  <si>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</si>
  <si>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</si>
  <si>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</si>
  <si>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</si>
  <si>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</si>
  <si>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</si>
  <si>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</si>
  <si>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</si>
  <si>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</si>
  <si>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</si>
  <si>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</si>
  <si>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</si>
  <si>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</si>
  <si>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</si>
  <si>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</si>
  <si>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</si>
  <si>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</si>
  <si>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</si>
  <si>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</si>
  <si>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</si>
  <si>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</si>
  <si>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</si>
  <si>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</si>
  <si>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</si>
  <si>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</si>
  <si>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</si>
  <si>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</si>
  <si>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</si>
  <si>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</si>
  <si>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</si>
  <si>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</si>
  <si>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</si>
  <si>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</si>
  <si>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</si>
  <si>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</si>
  <si>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</si>
  <si>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</si>
  <si>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</si>
  <si>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</si>
  <si>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</si>
  <si>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</si>
  <si>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</si>
  <si>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</si>
  <si>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</si>
  <si>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</si>
  <si>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</si>
  <si>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</si>
  <si>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</si>
  <si>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</si>
  <si>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</si>
  <si>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</si>
  <si>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</si>
  <si>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</si>
  <si>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</si>
  <si>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</si>
  <si>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</si>
  <si>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</si>
  <si>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</si>
  <si>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</si>
  <si>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</si>
  <si>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</si>
  <si>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</si>
  <si>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</si>
  <si>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</si>
  <si>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</si>
  <si>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</si>
  <si>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</si>
  <si>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</si>
  <si>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</si>
  <si>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</si>
  <si>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</si>
  <si>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</si>
  <si>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</si>
  <si>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</si>
  <si>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</si>
  <si>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</si>
  <si>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</si>
  <si>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</si>
  <si>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</si>
  <si>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</si>
  <si>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</si>
  <si>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</si>
  <si>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</si>
  <si>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</si>
  <si>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</si>
  <si>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</si>
  <si>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</si>
  <si>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</si>
  <si>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</si>
  <si>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</si>
  <si>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</si>
  <si>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</si>
  <si>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</si>
  <si>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</si>
  <si>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</si>
  <si>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</si>
  <si>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</si>
  <si>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</si>
  <si>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</si>
  <si>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</si>
  <si>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</si>
  <si>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</si>
  <si>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</si>
  <si>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</si>
  <si>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</si>
  <si>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</si>
  <si>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</si>
  <si>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</si>
  <si>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</si>
  <si>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</si>
  <si>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</si>
  <si>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</si>
  <si>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</si>
  <si>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</si>
  <si>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</si>
  <si>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</si>
  <si>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</si>
  <si>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</si>
  <si>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</si>
  <si>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</si>
  <si>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</si>
  <si>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</si>
  <si>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</si>
  <si>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</si>
  <si>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</si>
  <si>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</si>
  <si>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</si>
  <si>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</si>
  <si>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</si>
  <si>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</si>
  <si>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</si>
  <si>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</si>
  <si>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</si>
  <si>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</si>
  <si>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</si>
  <si>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</si>
  <si>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</si>
  <si>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</si>
  <si>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</si>
  <si>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</si>
  <si>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</si>
  <si>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</si>
  <si>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</si>
  <si>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</si>
  <si>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</si>
  <si>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</si>
  <si>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</si>
  <si>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</si>
  <si>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</si>
  <si>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</si>
  <si>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</si>
  <si>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</si>
  <si>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</si>
  <si>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</si>
  <si>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</si>
  <si>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</si>
  <si>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</si>
  <si>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</si>
  <si>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</si>
  <si>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</si>
  <si>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</si>
  <si>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</si>
  <si>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</si>
  <si>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</si>
  <si>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</si>
  <si>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</si>
  <si>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</si>
  <si>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</si>
  <si>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</si>
  <si>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</si>
  <si>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</si>
  <si>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</si>
  <si>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</si>
  <si>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</si>
  <si>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</si>
  <si>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</si>
  <si>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</si>
  <si>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</si>
  <si>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</si>
  <si>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</si>
  <si>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</si>
  <si>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</si>
  <si>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</si>
  <si>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</si>
  <si>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</si>
  <si>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</si>
  <si>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</si>
  <si>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</si>
  <si>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</si>
  <si>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</si>
  <si>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</si>
  <si>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</si>
  <si>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</si>
  <si>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</si>
  <si>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</si>
  <si>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</si>
  <si>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</si>
  <si>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</si>
  <si>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</si>
  <si>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</si>
  <si>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</si>
  <si>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</si>
  <si>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</si>
  <si>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</si>
  <si>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</si>
  <si>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</si>
  <si>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</si>
  <si>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</si>
  <si>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</si>
  <si>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</si>
  <si>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</si>
  <si>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</si>
  <si>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</si>
  <si>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</si>
  <si>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</si>
  <si>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</si>
  <si>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</si>
  <si>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</si>
  <si>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</si>
  <si>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</si>
  <si>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</si>
  <si>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</si>
  <si>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</si>
  <si>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</si>
  <si>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</si>
  <si>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</si>
  <si>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</si>
  <si>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</si>
  <si>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</si>
  <si>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</si>
  <si>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</si>
  <si>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</si>
  <si>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</si>
  <si>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</si>
  <si>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</si>
  <si>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</si>
  <si>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</si>
  <si>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</si>
  <si>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</si>
  <si>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</si>
  <si>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</si>
  <si>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</si>
  <si>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</si>
  <si>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</si>
  <si>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</si>
  <si>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</si>
  <si>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</si>
  <si>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</si>
  <si>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</si>
  <si>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</si>
  <si>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</si>
  <si>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</si>
  <si>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</si>
  <si>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</si>
  <si>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</si>
  <si>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</si>
  <si>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</si>
  <si>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</si>
  <si>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</si>
  <si>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</si>
  <si>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</si>
  <si>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</si>
  <si>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</si>
  <si>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</si>
  <si>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</si>
  <si>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</si>
  <si>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</si>
  <si>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</si>
  <si>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</si>
  <si>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</si>
  <si>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</si>
  <si>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</si>
  <si>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</si>
  <si>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</si>
  <si>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</si>
  <si>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</si>
  <si>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</si>
  <si>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</si>
  <si>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</si>
  <si>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</si>
  <si>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</si>
  <si>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</si>
  <si>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</si>
  <si>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</si>
  <si>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</si>
  <si>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</si>
  <si>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</si>
  <si>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</si>
  <si>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</si>
  <si>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</si>
  <si>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</si>
  <si>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</si>
  <si>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</si>
  <si>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</si>
  <si>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</si>
  <si>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</si>
  <si>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</si>
  <si>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</si>
  <si>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</si>
  <si>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</si>
  <si>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</si>
  <si>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</si>
  <si>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</si>
  <si>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</si>
  <si>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</si>
  <si>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</si>
  <si>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</si>
  <si>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</si>
  <si>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</si>
  <si>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</si>
  <si>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</si>
  <si>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</si>
  <si>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</si>
  <si>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</si>
  <si>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</si>
  <si>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</si>
  <si>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</si>
  <si>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</si>
  <si>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</si>
  <si>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</si>
  <si>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</si>
  <si>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</si>
  <si>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</si>
  <si>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</si>
  <si>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</si>
  <si>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</si>
  <si>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</si>
  <si>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</si>
  <si>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</si>
  <si>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</si>
  <si>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</si>
  <si>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</si>
  <si>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</si>
  <si>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</si>
  <si>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</si>
  <si>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</si>
  <si>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</si>
  <si>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</si>
  <si>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</si>
  <si>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</si>
  <si>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</si>
  <si>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</si>
  <si>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</si>
  <si>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</si>
  <si>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</si>
  <si>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</si>
  <si>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</si>
  <si>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</si>
  <si>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</si>
  <si>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</si>
  <si>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</si>
  <si>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</si>
  <si>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</si>
  <si>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</si>
  <si>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</si>
  <si>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</si>
  <si>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</si>
  <si>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</si>
  <si>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</si>
  <si>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</si>
  <si>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</si>
  <si>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</si>
  <si>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</si>
  <si>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</si>
  <si>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</si>
  <si>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</si>
  <si>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</si>
  <si>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</si>
  <si>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</si>
  <si>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</si>
  <si>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</si>
  <si>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</si>
  <si>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</si>
  <si>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</si>
  <si>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</si>
  <si>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</si>
  <si>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</si>
  <si>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</si>
  <si>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</si>
  <si>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</si>
  <si>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</si>
  <si>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</si>
  <si>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</si>
  <si>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</si>
  <si>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</si>
  <si>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</si>
  <si>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</si>
  <si>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</si>
  <si>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</si>
  <si>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</si>
  <si>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</si>
  <si>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</si>
  <si>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</si>
  <si>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</si>
  <si>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</si>
  <si>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</si>
  <si>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</si>
  <si>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</si>
  <si>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</si>
  <si>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</si>
  <si>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</si>
  <si>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</si>
  <si>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</si>
  <si>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</si>
  <si>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</si>
  <si>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</si>
  <si>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</si>
  <si>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</si>
  <si>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</si>
  <si>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</si>
  <si>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</si>
  <si>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</si>
  <si>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</si>
  <si>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</si>
  <si>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</si>
  <si>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</si>
  <si>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</si>
  <si>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</si>
  <si>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</si>
  <si>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</si>
  <si>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</si>
  <si>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</si>
  <si>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</si>
  <si>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</si>
  <si>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</si>
  <si>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</si>
  <si>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</si>
  <si>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</si>
  <si>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</si>
  <si>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</si>
  <si>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</si>
  <si>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</si>
  <si>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</si>
  <si>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</si>
  <si>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</si>
  <si>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</si>
  <si>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</si>
  <si>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</si>
  <si>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</si>
  <si>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</si>
  <si>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</si>
  <si>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</si>
  <si>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</si>
  <si>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</si>
  <si>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</si>
  <si>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</si>
  <si>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</si>
  <si>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</si>
  <si>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</si>
  <si>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</si>
  <si>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</si>
  <si>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</si>
  <si>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</si>
  <si>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</si>
  <si>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</si>
  <si>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</si>
  <si>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</si>
  <si>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</si>
  <si>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</si>
  <si>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</si>
  <si>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</si>
  <si>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</si>
  <si>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</si>
  <si>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</si>
  <si>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</si>
  <si>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</si>
  <si>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</si>
  <si>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</si>
  <si>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</si>
  <si>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</si>
  <si>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</si>
  <si>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</si>
  <si>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</si>
  <si>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</si>
  <si>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</si>
  <si>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</si>
  <si>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</si>
  <si>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</si>
  <si>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</si>
  <si>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</si>
  <si>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</si>
  <si>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</si>
  <si>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</si>
  <si>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</si>
  <si>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</si>
  <si>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</si>
  <si>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</si>
  <si>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</si>
  <si>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</si>
  <si>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</si>
  <si>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</si>
  <si>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</si>
  <si>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</si>
  <si>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</si>
  <si>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</si>
  <si>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</si>
  <si>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</si>
  <si>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</si>
  <si>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</si>
  <si>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</si>
  <si>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</si>
  <si>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</si>
  <si>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</si>
  <si>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</si>
  <si>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</si>
  <si>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</si>
  <si>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</si>
  <si>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</si>
  <si>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</si>
  <si>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</si>
  <si>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</si>
  <si>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</si>
  <si>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</si>
  <si>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</si>
  <si>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</si>
  <si>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</si>
  <si>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</si>
  <si>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</si>
  <si>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</si>
  <si>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</si>
  <si>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</si>
  <si>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</si>
  <si>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</si>
  <si>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</si>
  <si>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</si>
  <si>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</si>
  <si>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</si>
  <si>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</si>
  <si>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</si>
  <si>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</si>
  <si>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</si>
  <si>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</si>
  <si>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</si>
  <si>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</si>
  <si>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</si>
  <si>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</si>
  <si>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</si>
  <si>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</si>
  <si>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</si>
  <si>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</si>
  <si>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</si>
  <si>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</si>
  <si>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</si>
  <si>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</si>
  <si>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</si>
  <si>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</si>
  <si>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</si>
  <si>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</si>
  <si>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</si>
  <si>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</si>
  <si>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</si>
  <si>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</si>
  <si>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</si>
  <si>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</si>
  <si>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</si>
  <si>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</si>
  <si>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</si>
  <si>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</si>
  <si>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</si>
  <si>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</si>
  <si>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</si>
  <si>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</si>
  <si>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</si>
  <si>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</si>
  <si>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</si>
  <si>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</si>
  <si>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</si>
  <si>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</si>
  <si>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</si>
  <si>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</si>
  <si>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</si>
  <si>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</si>
  <si>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</si>
  <si>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</si>
  <si>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</si>
  <si>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</si>
  <si>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</si>
  <si>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</si>
  <si>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</si>
  <si>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</si>
  <si>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</si>
  <si>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</si>
  <si>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</si>
  <si>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</si>
  <si>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</si>
  <si>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</si>
  <si>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</si>
  <si>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</si>
  <si>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</si>
  <si>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</si>
  <si>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</si>
  <si>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</si>
  <si>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</si>
  <si>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</si>
  <si>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</si>
  <si>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</si>
  <si>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</si>
  <si>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</si>
  <si>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</si>
  <si>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</si>
  <si>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</si>
  <si>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</si>
  <si>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</si>
  <si>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</si>
  <si>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</si>
  <si>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</si>
  <si>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</si>
  <si>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</si>
  <si>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</si>
  <si>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</si>
  <si>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</si>
  <si>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</si>
  <si>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</si>
  <si>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</si>
  <si>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</si>
  <si>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</si>
  <si>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</si>
  <si>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</si>
  <si>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</si>
  <si>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</si>
  <si>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</si>
  <si>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</si>
  <si>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</si>
  <si>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</si>
  <si>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</si>
  <si>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</si>
  <si>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</si>
  <si>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</si>
  <si>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</si>
  <si>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</si>
  <si>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</si>
  <si>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</si>
  <si>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</si>
  <si>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</si>
  <si>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</si>
  <si>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</si>
  <si>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</si>
  <si>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</si>
  <si>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</si>
  <si>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</si>
  <si>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</si>
  <si>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</si>
  <si>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</si>
  <si>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</si>
  <si>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</si>
  <si>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</si>
  <si>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</si>
  <si>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</si>
  <si>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</si>
  <si>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</si>
  <si>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</si>
  <si>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</si>
  <si>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</si>
  <si>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</si>
  <si>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</si>
  <si>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</si>
  <si>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</si>
  <si>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</si>
  <si>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</si>
  <si>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</si>
  <si>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</si>
  <si>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</si>
  <si>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</si>
  <si>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</si>
  <si>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</si>
  <si>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</si>
  <si>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</si>
  <si>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</si>
  <si>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</si>
  <si>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</si>
  <si>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</si>
  <si>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</si>
  <si>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</si>
  <si>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</si>
  <si>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</si>
  <si>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</si>
  <si>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</si>
  <si>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</si>
  <si>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</si>
  <si>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</si>
  <si>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</si>
  <si>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</si>
  <si>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</si>
  <si>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</si>
  <si>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</si>
  <si>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</si>
  <si>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</si>
  <si>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</si>
  <si>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</si>
  <si>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</si>
  <si>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</si>
  <si>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</si>
  <si>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</si>
  <si>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</si>
  <si>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</si>
  <si>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</si>
  <si>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</si>
  <si>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</si>
  <si>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</si>
  <si>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</si>
  <si>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</si>
  <si>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</si>
  <si>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</si>
  <si>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</si>
  <si>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</si>
  <si>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</si>
  <si>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</si>
  <si>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</si>
  <si>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</si>
  <si>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</si>
  <si>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</si>
  <si>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</si>
  <si>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</si>
  <si>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</si>
  <si>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</si>
  <si>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</si>
  <si>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</si>
  <si>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</si>
  <si>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</si>
  <si>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</si>
  <si>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</si>
  <si>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</si>
  <si>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</si>
  <si>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</si>
  <si>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</si>
  <si>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</si>
  <si>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</si>
  <si>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</si>
  <si>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</si>
  <si>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</si>
  <si>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</si>
  <si>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</si>
  <si>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</si>
  <si>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</si>
  <si>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</si>
  <si>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</si>
  <si>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</si>
  <si>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</si>
  <si>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</si>
  <si>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</si>
  <si>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</si>
  <si>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</si>
  <si>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</si>
  <si>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</si>
  <si>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</si>
  <si>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</si>
  <si>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</si>
  <si>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</si>
  <si>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</si>
  <si>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</si>
  <si>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</si>
  <si>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</si>
  <si>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</si>
  <si>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</si>
  <si>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</si>
  <si>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</si>
  <si>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</si>
  <si>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</si>
  <si>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</si>
  <si>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</si>
  <si>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</si>
  <si>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</si>
  <si>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</si>
  <si>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</si>
  <si>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</si>
  <si>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</si>
  <si>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</si>
  <si>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</si>
  <si>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</si>
  <si>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</si>
  <si>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</si>
  <si>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</si>
  <si>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</si>
  <si>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</si>
  <si>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</si>
  <si>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</si>
  <si>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</si>
  <si>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</si>
  <si>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</si>
  <si>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</si>
  <si>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</si>
  <si>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</si>
  <si>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</si>
  <si>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</si>
  <si>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</si>
  <si>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</si>
  <si>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</si>
  <si>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</si>
  <si>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</si>
  <si>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</si>
  <si>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</si>
  <si>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</si>
  <si>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</si>
  <si>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</si>
  <si>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</si>
  <si>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</si>
  <si>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</si>
  <si>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</si>
  <si>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</si>
  <si>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</si>
  <si>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</si>
  <si>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</si>
  <si>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</si>
  <si>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</si>
  <si>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</si>
  <si>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</si>
  <si>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</si>
  <si>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</si>
  <si>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</si>
  <si>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</si>
  <si>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</si>
  <si>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</si>
  <si>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</si>
  <si>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</si>
  <si>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</si>
  <si>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</si>
  <si>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</si>
  <si>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</si>
  <si>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</si>
  <si>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</si>
  <si>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</si>
  <si>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</si>
  <si>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</si>
  <si>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</si>
  <si>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</si>
  <si>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</si>
  <si>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</si>
  <si>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</si>
  <si>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</si>
  <si>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</si>
  <si>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</si>
  <si>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</si>
  <si>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</si>
  <si>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</si>
  <si>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</si>
  <si>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</si>
  <si>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</si>
  <si>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</si>
  <si>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</si>
  <si>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</si>
  <si>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</si>
  <si>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</si>
  <si>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</si>
  <si>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</si>
  <si>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</si>
  <si>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</si>
  <si>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</si>
  <si>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</si>
  <si>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</si>
  <si>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</si>
  <si>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</si>
  <si>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</si>
  <si>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</si>
  <si>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</si>
  <si>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</si>
  <si>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</si>
  <si>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</si>
  <si>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</si>
  <si>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</si>
  <si>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</si>
  <si>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</si>
  <si>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</si>
  <si>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</si>
  <si>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</si>
  <si>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</si>
  <si>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</si>
  <si>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</si>
  <si>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</si>
  <si>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</si>
  <si>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</si>
  <si>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</si>
  <si>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</si>
  <si>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</si>
  <si>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</si>
  <si>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</si>
  <si>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</si>
  <si>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</si>
  <si>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</si>
  <si>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</si>
  <si>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</si>
  <si>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</si>
  <si>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</si>
  <si>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</si>
  <si>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</si>
  <si>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</si>
  <si>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</si>
  <si>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</si>
  <si>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</si>
  <si>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</si>
  <si>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</si>
  <si>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</si>
  <si>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</si>
  <si>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</si>
  <si>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</si>
  <si>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</si>
  <si>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</si>
  <si>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</si>
  <si>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</si>
  <si>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</si>
  <si>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</si>
  <si>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</si>
  <si>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</si>
  <si>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</si>
  <si>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</si>
  <si>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</si>
  <si>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</si>
  <si>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</si>
  <si>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</si>
  <si>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</si>
  <si>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</si>
  <si>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</si>
  <si>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</si>
  <si>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</si>
  <si>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</si>
  <si>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</si>
  <si>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</si>
  <si>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</si>
  <si>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</si>
  <si>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</si>
  <si>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</si>
  <si>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</si>
  <si>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</si>
  <si>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</si>
  <si>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</si>
  <si>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</si>
  <si>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</si>
  <si>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</si>
  <si>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</si>
  <si>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</si>
  <si>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</si>
  <si>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</si>
  <si>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</si>
  <si>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</si>
  <si>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</si>
  <si>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</si>
  <si>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</si>
  <si>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</si>
  <si>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</si>
  <si>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</si>
  <si>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</si>
  <si>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</si>
  <si>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</si>
  <si>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</si>
  <si>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</si>
  <si>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</si>
  <si>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</si>
  <si>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</si>
  <si>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</si>
  <si>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</si>
  <si>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</si>
  <si>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</si>
  <si>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</si>
  <si>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</si>
  <si>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</si>
  <si>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</si>
  <si>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</si>
  <si>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</si>
  <si>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</si>
  <si>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</si>
  <si>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</si>
  <si>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</si>
  <si>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</si>
  <si>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</si>
  <si>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</si>
  <si>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</si>
  <si>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</si>
  <si>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</si>
  <si>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</si>
  <si>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</si>
  <si>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</si>
  <si>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</si>
  <si>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</si>
  <si>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</si>
  <si>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</si>
  <si>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</si>
  <si>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</si>
  <si>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</si>
  <si>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</si>
  <si>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</si>
  <si>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</si>
  <si>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</si>
  <si>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</si>
  <si>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</si>
  <si>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</si>
  <si>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</si>
  <si>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</si>
  <si>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</si>
  <si>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</si>
  <si>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</si>
  <si>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</si>
  <si>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</si>
  <si>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</si>
  <si>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</si>
  <si>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</si>
  <si>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</si>
  <si>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</si>
  <si>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</si>
  <si>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</si>
  <si>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</si>
  <si>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</si>
  <si>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</si>
  <si>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</si>
  <si>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</si>
  <si>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</si>
  <si>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</si>
  <si>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</si>
  <si>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</si>
  <si>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</si>
  <si>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</si>
  <si>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</si>
  <si>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</si>
  <si>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</si>
  <si>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</si>
  <si>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</si>
  <si>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</si>
  <si>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</si>
  <si>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</si>
  <si>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</si>
  <si>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</si>
  <si>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</si>
  <si>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</si>
  <si>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</si>
  <si>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</si>
  <si>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</si>
  <si>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</si>
  <si>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</si>
  <si>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</si>
  <si>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</si>
  <si>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</si>
  <si>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</si>
  <si>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</si>
  <si>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</si>
  <si>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</si>
  <si>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</si>
  <si>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</si>
  <si>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</si>
  <si>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</si>
  <si>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</si>
  <si>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</si>
  <si>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</si>
  <si>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</si>
  <si>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</si>
  <si>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</si>
  <si>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</si>
  <si>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</si>
  <si>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</si>
  <si>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</si>
  <si>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</si>
  <si>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</si>
  <si>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</si>
  <si>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</si>
  <si>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</si>
  <si>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</si>
  <si>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</si>
  <si>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</si>
  <si>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</si>
  <si>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</si>
  <si>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</si>
  <si>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</si>
  <si>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</si>
  <si>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</si>
  <si>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</si>
  <si>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</si>
  <si>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</si>
  <si>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</si>
  <si>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</si>
  <si>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</si>
  <si>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</si>
  <si>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</si>
  <si>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</si>
  <si>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</si>
  <si>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</si>
  <si>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</si>
  <si>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</si>
  <si>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</si>
  <si>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</si>
  <si>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</si>
  <si>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</si>
  <si>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</si>
  <si>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</si>
  <si>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</si>
  <si>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</si>
  <si>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</si>
  <si>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</si>
  <si>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</si>
  <si>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</si>
  <si>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</si>
  <si>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</si>
  <si>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</si>
  <si>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</si>
  <si>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</si>
  <si>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</si>
  <si>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</si>
  <si>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</si>
  <si>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</si>
  <si>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</si>
  <si>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</si>
  <si>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</si>
  <si>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</si>
  <si>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</si>
  <si>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</si>
  <si>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</si>
  <si>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</si>
  <si>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</si>
  <si>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</si>
  <si>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</si>
  <si>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</si>
  <si>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</si>
  <si>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</si>
  <si>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</si>
  <si>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</si>
  <si>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</si>
  <si>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</si>
  <si>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</si>
  <si>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</si>
  <si>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</si>
  <si>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</si>
  <si>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</si>
  <si>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</si>
  <si>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</si>
  <si>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</si>
  <si>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</si>
  <si>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</si>
  <si>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</si>
  <si>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</si>
  <si>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</si>
  <si>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</si>
  <si>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</si>
  <si>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</si>
  <si>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</si>
  <si>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</si>
  <si>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</si>
  <si>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</si>
  <si>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</si>
  <si>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</si>
  <si>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</si>
  <si>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</si>
  <si>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</si>
  <si>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</si>
  <si>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</si>
  <si>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</si>
  <si>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</si>
  <si>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</si>
  <si>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</si>
  <si>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</si>
  <si>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</si>
  <si>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</si>
  <si>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</si>
  <si>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</si>
  <si>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</si>
  <si>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</si>
  <si>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</si>
  <si>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</si>
  <si>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</si>
  <si>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</si>
  <si>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</si>
  <si>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</si>
  <si>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</si>
  <si>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</si>
  <si>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</si>
  <si>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</si>
  <si>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</si>
  <si>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</si>
  <si>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</si>
  <si>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</si>
  <si>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</si>
  <si>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</si>
  <si>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</si>
  <si>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</si>
  <si>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</si>
  <si>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</si>
  <si>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</si>
  <si>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</si>
  <si>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</si>
  <si>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</si>
  <si>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</si>
  <si>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</si>
  <si>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</si>
  <si>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</si>
  <si>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</si>
  <si>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</si>
  <si>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</si>
  <si>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</si>
  <si>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</si>
  <si>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</si>
  <si>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</si>
  <si>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</si>
  <si>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</si>
  <si>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</si>
  <si>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</si>
  <si>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</si>
  <si>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</si>
  <si>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</si>
  <si>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</si>
  <si>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</si>
  <si>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</si>
  <si>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</si>
  <si>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</si>
  <si>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</si>
  <si>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</si>
  <si>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</si>
  <si>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</si>
  <si>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</si>
  <si>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</si>
  <si>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</si>
  <si>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</si>
  <si>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</si>
  <si>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</si>
  <si>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</si>
  <si>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</si>
  <si>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</si>
  <si>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</si>
  <si>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</si>
  <si>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</si>
  <si>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</si>
  <si>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</si>
  <si>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</si>
  <si>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</si>
  <si>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</si>
  <si>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</si>
  <si>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</si>
  <si>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</si>
  <si>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</si>
  <si>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</si>
  <si>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</si>
  <si>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</si>
  <si>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</si>
  <si>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</si>
  <si>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</si>
  <si>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</si>
  <si>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</si>
  <si>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</si>
  <si>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</si>
  <si>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</si>
  <si>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</si>
  <si>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</si>
  <si>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</si>
  <si>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</si>
  <si>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</si>
  <si>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</si>
  <si>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</si>
  <si>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</si>
  <si>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</si>
  <si>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</si>
  <si>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</si>
  <si>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</si>
  <si>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</si>
  <si>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</si>
  <si>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</si>
  <si>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</si>
  <si>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</si>
  <si>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</si>
  <si>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</si>
  <si>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</si>
  <si>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</si>
  <si>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</si>
  <si>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</si>
  <si>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</si>
  <si>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</si>
  <si>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</si>
  <si>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</si>
  <si>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</si>
  <si>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</si>
  <si>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</si>
  <si>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</si>
  <si>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</si>
  <si>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</si>
  <si>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</si>
  <si>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</si>
  <si>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</si>
  <si>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</si>
  <si>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</si>
  <si>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</si>
  <si>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</si>
  <si>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</si>
  <si>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</si>
  <si>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</si>
  <si>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</si>
  <si>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</si>
  <si>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</si>
  <si>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</si>
  <si>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</si>
  <si>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</si>
  <si>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</si>
  <si>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</si>
  <si>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</si>
  <si>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</si>
  <si>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</si>
  <si>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</si>
  <si>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</si>
  <si>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</si>
  <si>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</si>
  <si>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</si>
  <si>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</si>
  <si>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</si>
  <si>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</si>
  <si>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</si>
  <si>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</si>
  <si>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</si>
  <si>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</si>
  <si>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</si>
  <si>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</si>
  <si>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</si>
  <si>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</si>
  <si>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</si>
  <si>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</si>
  <si>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</si>
  <si>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</si>
  <si>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</si>
  <si>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</si>
  <si>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</si>
  <si>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</si>
  <si>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</si>
  <si>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</si>
  <si>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</si>
  <si>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</si>
  <si>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</si>
  <si>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</si>
  <si>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</si>
  <si>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</si>
  <si>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</si>
  <si>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</si>
  <si>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</si>
  <si>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</si>
  <si>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</si>
  <si>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</si>
  <si>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</si>
  <si>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</si>
  <si>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</si>
  <si>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</si>
  <si>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</si>
  <si>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</si>
  <si>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</si>
  <si>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</si>
  <si>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</si>
  <si>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</si>
  <si>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</si>
  <si>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</si>
  <si>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</si>
  <si>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</si>
  <si>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</si>
  <si>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</si>
  <si>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</si>
  <si>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</si>
  <si>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</si>
  <si>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</si>
  <si>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</si>
  <si>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</si>
  <si>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</si>
  <si>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</si>
  <si>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</si>
  <si>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</si>
  <si>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</si>
  <si>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</si>
  <si>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</si>
  <si>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</si>
  <si>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</si>
  <si>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</si>
  <si>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</si>
  <si>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</si>
  <si>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</si>
  <si>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</si>
  <si>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</si>
  <si>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</si>
  <si>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</si>
  <si>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</si>
  <si>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</si>
  <si>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</si>
  <si>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</si>
  <si>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</si>
  <si>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</si>
  <si>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</si>
  <si>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</si>
  <si>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</si>
  <si>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</si>
  <si>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</si>
  <si>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</si>
  <si>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</si>
  <si>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</si>
  <si>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</si>
  <si>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</si>
  <si>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</si>
  <si>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</si>
  <si>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</si>
  <si>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</si>
  <si>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</si>
  <si>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</si>
  <si>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</si>
  <si>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</si>
  <si>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</si>
  <si>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</si>
  <si>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</si>
  <si>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</si>
  <si>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</si>
  <si>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</si>
  <si>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</si>
  <si>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</si>
  <si>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</si>
  <si>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</si>
  <si>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</si>
  <si>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</si>
  <si>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</si>
  <si>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</si>
  <si>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</si>
  <si>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</si>
  <si>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</si>
  <si>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</si>
  <si>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</si>
  <si>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</si>
  <si>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</si>
  <si>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</si>
  <si>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</si>
  <si>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</si>
  <si>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</si>
  <si>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</si>
  <si>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</si>
  <si>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</si>
  <si>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</si>
  <si>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</si>
  <si>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</si>
  <si>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</si>
  <si>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</si>
  <si>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</si>
  <si>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</si>
  <si>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</si>
  <si>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</si>
  <si>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</si>
  <si>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</si>
  <si>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</si>
  <si>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</si>
  <si>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</si>
  <si>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</si>
  <si>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</si>
  <si>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</si>
  <si>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</si>
  <si>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</si>
  <si>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</si>
  <si>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</si>
  <si>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</si>
  <si>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</si>
  <si>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</si>
  <si>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</si>
  <si>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</si>
  <si>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</si>
  <si>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</si>
  <si>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</si>
  <si>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</si>
  <si>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</si>
  <si>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</si>
  <si>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</si>
  <si>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</si>
  <si>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</si>
  <si>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</si>
  <si>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</si>
  <si>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</si>
  <si>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</si>
  <si>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</si>
  <si>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</si>
  <si>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</si>
  <si>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</si>
  <si>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</si>
  <si>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</si>
  <si>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</si>
  <si>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</si>
  <si>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</si>
  <si>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</si>
  <si>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</si>
  <si>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</si>
  <si>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</si>
  <si>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</si>
  <si>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</si>
  <si>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</si>
  <si>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</si>
  <si>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</si>
  <si>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</si>
  <si>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</si>
  <si>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</si>
  <si>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</si>
  <si>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</si>
  <si>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</si>
  <si>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</si>
  <si>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</si>
  <si>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</si>
  <si>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</si>
  <si>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</si>
  <si>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</si>
  <si>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</si>
  <si>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</si>
  <si>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</si>
  <si>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</si>
  <si>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</si>
  <si>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</si>
  <si>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</si>
  <si>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</si>
  <si>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</si>
  <si>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</si>
  <si>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</si>
  <si>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</si>
  <si>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</si>
  <si>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</si>
  <si>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</si>
  <si>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</si>
  <si>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</si>
  <si>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</si>
  <si>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</si>
  <si>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</si>
  <si>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</si>
  <si>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</si>
  <si>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</si>
  <si>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</si>
  <si>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</si>
  <si>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</si>
  <si>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</si>
  <si>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</si>
  <si>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</si>
  <si>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</si>
  <si>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</si>
  <si>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</si>
  <si>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</si>
  <si>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</si>
  <si>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</si>
  <si>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</si>
  <si>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</si>
  <si>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</si>
  <si>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</si>
  <si>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</si>
  <si>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</si>
  <si>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</si>
  <si>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</si>
  <si>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</si>
  <si>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</si>
  <si>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</si>
  <si>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</si>
  <si>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</si>
  <si>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</si>
  <si>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</si>
  <si>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</si>
  <si>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</si>
  <si>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</si>
  <si>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</si>
  <si>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</si>
  <si>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</si>
  <si>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</si>
  <si>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</si>
  <si>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</si>
  <si>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</si>
  <si>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</si>
  <si>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</si>
  <si>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</si>
  <si>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</si>
  <si>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</si>
  <si>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</si>
  <si>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</si>
  <si>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</si>
  <si>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</si>
  <si>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</si>
  <si>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</si>
  <si>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</si>
  <si>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</si>
  <si>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</si>
  <si>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</si>
  <si>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</si>
  <si>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</si>
  <si>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</si>
  <si>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</si>
  <si>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</si>
  <si>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</si>
  <si>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</si>
  <si>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</si>
  <si>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</si>
  <si>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</si>
  <si>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</si>
  <si>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</si>
  <si>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</si>
  <si>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</si>
  <si>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</si>
  <si>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</si>
  <si>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</si>
  <si>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</si>
  <si>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</si>
  <si>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</si>
  <si>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</si>
  <si>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</si>
  <si>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</si>
  <si>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</si>
  <si>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</si>
  <si>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</si>
  <si>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</si>
  <si>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</si>
  <si>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</si>
  <si>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</si>
  <si>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</si>
  <si>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</si>
  <si>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</si>
  <si>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</si>
  <si>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</si>
  <si>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</si>
  <si>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</si>
  <si>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</si>
  <si>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</si>
  <si>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</si>
  <si>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</si>
  <si>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</si>
  <si>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</si>
  <si>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</si>
  <si>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</si>
  <si>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</si>
  <si>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</si>
  <si>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</si>
  <si>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</si>
  <si>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</si>
  <si>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</si>
  <si>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</si>
  <si>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</si>
  <si>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</si>
  <si>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</si>
  <si>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</si>
  <si>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</si>
  <si>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</si>
  <si>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</si>
  <si>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</si>
  <si>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</si>
  <si>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</si>
  <si>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</si>
  <si>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</si>
  <si>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</si>
  <si>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</si>
  <si>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</si>
  <si>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</si>
  <si>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</si>
  <si>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</si>
  <si>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</si>
  <si>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</si>
  <si>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</si>
  <si>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</si>
  <si>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</si>
  <si>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</si>
  <si>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</si>
  <si>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</si>
  <si>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</si>
  <si>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</si>
  <si>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</si>
  <si>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</si>
  <si>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</si>
  <si>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</si>
  <si>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</si>
  <si>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</si>
  <si>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</si>
  <si>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</si>
  <si>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</si>
  <si>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</si>
  <si>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</si>
  <si>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</si>
  <si>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</si>
  <si>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</si>
  <si>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</si>
  <si>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</si>
  <si>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</si>
  <si>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</si>
  <si>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</si>
  <si>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</si>
  <si>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</si>
  <si>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</si>
  <si>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</si>
  <si>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</si>
  <si>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</si>
  <si>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</si>
  <si>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</si>
  <si>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</si>
  <si>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</si>
  <si>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</si>
  <si>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</si>
  <si>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</si>
  <si>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</si>
  <si>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</si>
  <si>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</si>
  <si>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</si>
  <si>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</si>
  <si>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</si>
  <si>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</si>
  <si>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</si>
  <si>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</si>
  <si>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</si>
  <si>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</si>
  <si>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</si>
  <si>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</si>
  <si>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</si>
  <si>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</si>
  <si>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</si>
  <si>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</si>
  <si>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</si>
  <si>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</si>
  <si>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</si>
  <si>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</si>
  <si>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</si>
  <si>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</si>
  <si>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</si>
  <si>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</si>
  <si>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</si>
  <si>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</si>
  <si>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</si>
  <si>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</si>
  <si>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</si>
  <si>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</si>
  <si>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</si>
  <si>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</si>
  <si>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</si>
  <si>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</si>
  <si>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</si>
  <si>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</si>
  <si>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</si>
  <si>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</si>
  <si>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</si>
  <si>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</si>
  <si>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</si>
  <si>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</si>
  <si>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</si>
  <si>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</si>
  <si>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</si>
  <si>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</si>
  <si>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</si>
  <si>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</si>
  <si>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</si>
  <si>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</si>
  <si>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</si>
  <si>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</si>
  <si>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</si>
  <si>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</si>
  <si>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</si>
  <si>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</si>
  <si>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</si>
  <si>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</si>
  <si>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</si>
  <si>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</si>
  <si>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</si>
  <si>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</si>
  <si>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</si>
  <si>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</si>
  <si>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</si>
  <si>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</si>
  <si>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</si>
  <si>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</si>
  <si>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</si>
  <si>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</si>
  <si>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</si>
  <si>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</si>
  <si>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</si>
  <si>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</si>
  <si>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</si>
  <si>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</si>
  <si>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</si>
  <si>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</si>
  <si>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</si>
  <si>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</si>
  <si>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</si>
  <si>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</si>
  <si>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</si>
  <si>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</si>
  <si>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</si>
  <si>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</si>
  <si>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</si>
  <si>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</si>
  <si>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</si>
  <si>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</si>
  <si>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</si>
  <si>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</si>
  <si>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</si>
  <si>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</si>
  <si>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</si>
  <si>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</si>
  <si>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</si>
  <si>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</si>
  <si>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</si>
  <si>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</si>
  <si>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</si>
  <si>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</si>
  <si>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</si>
  <si>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</si>
  <si>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</si>
  <si>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</si>
  <si>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</si>
  <si>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</si>
  <si>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</si>
  <si>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</si>
  <si>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</si>
  <si>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</si>
  <si>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</si>
  <si>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</si>
  <si>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</si>
  <si>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</si>
  <si>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</si>
  <si>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</si>
  <si>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</si>
  <si>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</si>
  <si>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</si>
  <si>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</si>
  <si>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</si>
  <si>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</si>
  <si>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</si>
  <si>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</si>
  <si>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</si>
  <si>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</si>
  <si>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</si>
  <si>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</si>
  <si>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</si>
  <si>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</si>
  <si>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</si>
  <si>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</si>
  <si>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</si>
  <si>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</si>
  <si>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</si>
  <si>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</si>
  <si>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</si>
  <si>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</si>
  <si>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</si>
  <si>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</si>
  <si>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</si>
  <si>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</si>
  <si>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</si>
  <si>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</si>
  <si>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</si>
  <si>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</si>
  <si>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</si>
  <si>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</si>
  <si>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</si>
  <si>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</si>
  <si>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</si>
  <si>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</si>
  <si>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</si>
  <si>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</si>
  <si>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</si>
  <si>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</si>
  <si>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</si>
  <si>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</si>
  <si>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</si>
  <si>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</si>
  <si>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</si>
  <si>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</si>
  <si>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</si>
  <si>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</si>
  <si>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</si>
  <si>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</si>
  <si>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</si>
  <si>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</si>
  <si>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</si>
  <si>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</si>
  <si>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</si>
  <si>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</si>
  <si>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</si>
  <si>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</si>
  <si>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</si>
  <si>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</si>
  <si>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</si>
  <si>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</si>
  <si>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</si>
  <si>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</si>
  <si>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</si>
  <si>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</si>
  <si>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</si>
  <si>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</si>
  <si>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</si>
  <si>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</si>
  <si>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</si>
  <si>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</si>
  <si>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</si>
  <si>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</si>
  <si>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</si>
  <si>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</si>
  <si>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</si>
  <si>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</si>
  <si>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</si>
  <si>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</si>
  <si>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</si>
  <si>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</si>
  <si>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</si>
  <si>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</si>
  <si>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</si>
  <si>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</si>
  <si>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</si>
  <si>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</si>
  <si>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</si>
  <si>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</si>
  <si>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</si>
  <si>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</si>
  <si>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</si>
  <si>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</si>
  <si>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</si>
  <si>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</si>
  <si>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</si>
  <si>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</si>
  <si>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</si>
  <si>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</si>
  <si>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</si>
  <si>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</si>
  <si>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</si>
  <si>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</si>
  <si>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</si>
  <si>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</si>
  <si>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</si>
  <si>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</si>
  <si>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</si>
  <si>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</si>
  <si>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</si>
  <si>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</si>
  <si>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</si>
  <si>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</si>
  <si>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</si>
  <si>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</si>
  <si>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</si>
  <si>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</si>
  <si>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</si>
  <si>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</si>
  <si>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</si>
  <si>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</si>
  <si>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</si>
  <si>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</si>
  <si>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</si>
  <si>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</si>
  <si>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</si>
  <si>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</si>
  <si>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</si>
  <si>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</si>
  <si>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</si>
  <si>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</si>
  <si>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</si>
  <si>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</si>
  <si>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</si>
  <si>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</si>
  <si>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</si>
  <si>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</si>
  <si>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</si>
  <si>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</si>
  <si>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</si>
  <si>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</si>
  <si>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</si>
  <si>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</si>
  <si>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</si>
  <si>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</si>
  <si>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</si>
  <si>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</si>
  <si>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</si>
  <si>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</si>
  <si>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</si>
  <si>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</si>
  <si>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</si>
  <si>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</si>
  <si>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</si>
  <si>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</si>
  <si>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</si>
  <si>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</si>
  <si>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</si>
  <si>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</si>
  <si>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</si>
  <si>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</si>
  <si>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</si>
  <si>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</si>
  <si>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</si>
  <si>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</si>
  <si>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</si>
  <si>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</si>
  <si>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</si>
  <si>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</si>
  <si>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</si>
  <si>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</si>
  <si>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</si>
  <si>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</si>
  <si>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</si>
  <si>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</si>
  <si>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</si>
  <si>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</si>
  <si>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</si>
  <si>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</si>
  <si>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</si>
  <si>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</si>
  <si>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</si>
  <si>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</si>
  <si>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</si>
  <si>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</si>
  <si>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</si>
  <si>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</si>
  <si>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</si>
  <si>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</si>
  <si>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</si>
  <si>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</si>
  <si>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</si>
  <si>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</si>
  <si>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</si>
  <si>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</si>
  <si>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</si>
  <si>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</si>
  <si>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</si>
  <si>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</si>
  <si>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</si>
  <si>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</si>
  <si>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</si>
  <si>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</si>
  <si>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</si>
  <si>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</si>
  <si>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</si>
  <si>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</si>
  <si>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</si>
  <si>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</si>
  <si>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</si>
  <si>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</si>
  <si>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</si>
  <si>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</si>
  <si>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</si>
  <si>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</si>
  <si>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</si>
  <si>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</si>
  <si>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</si>
  <si>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</si>
  <si>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</si>
  <si>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</si>
  <si>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</si>
  <si>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</si>
  <si>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</si>
  <si>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</si>
  <si>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</si>
  <si>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</si>
  <si>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</si>
  <si>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</si>
  <si>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</si>
  <si>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</si>
  <si>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</si>
  <si>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</si>
  <si>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</si>
  <si>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</si>
  <si>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</si>
  <si>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</si>
  <si>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</si>
  <si>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</si>
  <si>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</si>
  <si>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</si>
  <si>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</si>
  <si>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</si>
  <si>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</si>
  <si>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</si>
  <si>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</si>
  <si>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</si>
  <si>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</si>
  <si>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</si>
  <si>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</si>
  <si>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</si>
  <si>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</si>
  <si>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</si>
  <si>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</si>
  <si>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</si>
  <si>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</si>
  <si>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</si>
  <si>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</si>
  <si>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</si>
  <si>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</si>
  <si>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</si>
  <si>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</si>
  <si>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</si>
  <si>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</si>
  <si>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</si>
  <si>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</si>
  <si>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</si>
  <si>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</si>
  <si>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</si>
  <si>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</si>
  <si>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</si>
  <si>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</si>
  <si>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</si>
  <si>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</si>
  <si>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</si>
  <si>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</si>
  <si>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</si>
  <si>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</si>
  <si>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</si>
  <si>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</si>
  <si>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</si>
  <si>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</si>
  <si>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</si>
  <si>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</si>
  <si>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</si>
  <si>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</si>
  <si>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</si>
  <si>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</si>
  <si>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</si>
  <si>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</si>
  <si>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</si>
  <si>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</si>
  <si>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</si>
  <si>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</si>
  <si>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</si>
  <si>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</si>
  <si>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</si>
  <si>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</si>
  <si>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</si>
  <si>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</si>
  <si>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</si>
  <si>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</si>
  <si>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</si>
  <si>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</si>
  <si>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</si>
  <si>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</si>
  <si>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</si>
  <si>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</si>
  <si>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</si>
  <si>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</si>
  <si>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</si>
  <si>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</si>
  <si>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</si>
  <si>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</si>
  <si>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</si>
  <si>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</si>
  <si>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</si>
  <si>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</si>
  <si>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</si>
  <si>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</si>
  <si>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</si>
  <si>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</si>
  <si>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</si>
  <si>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</si>
  <si>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</si>
  <si>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</si>
  <si>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</si>
  <si>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</si>
  <si>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</si>
  <si>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</si>
  <si>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</si>
  <si>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</si>
  <si>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</si>
  <si>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</si>
  <si>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</si>
  <si>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</si>
  <si>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</si>
  <si>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</si>
  <si>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</si>
  <si>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</si>
  <si>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</si>
  <si>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</si>
  <si>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</si>
  <si>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</si>
  <si>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</si>
  <si>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</si>
  <si>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</si>
  <si>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</si>
  <si>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</si>
  <si>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</si>
  <si>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</si>
  <si>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</si>
  <si>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</si>
  <si>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</si>
  <si>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</si>
  <si>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</si>
  <si>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</si>
  <si>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</si>
  <si>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</si>
  <si>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</si>
  <si>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</si>
  <si>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</si>
  <si>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</si>
  <si>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</si>
  <si>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</si>
  <si>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</si>
  <si>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</si>
  <si>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</si>
  <si>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</si>
  <si>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</si>
  <si>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</si>
  <si>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</si>
  <si>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</si>
  <si>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</si>
  <si>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</si>
  <si>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</si>
  <si>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</si>
  <si>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</si>
  <si>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</si>
  <si>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</si>
  <si>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</si>
  <si>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</si>
  <si>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</si>
  <si>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</si>
  <si>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</si>
  <si>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</si>
  <si>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</si>
  <si>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</si>
  <si>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</si>
  <si>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</si>
  <si>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</si>
  <si>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</si>
  <si>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</si>
  <si>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</si>
  <si>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</si>
  <si>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</si>
  <si>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</si>
  <si>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</si>
  <si>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</si>
  <si>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</si>
  <si>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</si>
  <si>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</si>
  <si>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</si>
  <si>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</si>
  <si>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</si>
  <si>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</si>
  <si>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</si>
  <si>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</si>
  <si>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</si>
  <si>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</si>
  <si>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</si>
  <si>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</si>
  <si>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</si>
  <si>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</si>
  <si>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</si>
  <si>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</si>
  <si>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</si>
  <si>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</si>
  <si>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</si>
  <si>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</si>
  <si>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</si>
  <si>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</si>
  <si>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</si>
  <si>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</si>
  <si>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</si>
  <si>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</si>
  <si>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</si>
  <si>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</si>
  <si>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</si>
  <si>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</si>
  <si>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</si>
  <si>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</si>
  <si>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</si>
  <si>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</si>
  <si>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</si>
  <si>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</si>
  <si>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</si>
  <si>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</si>
  <si>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</si>
  <si>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</si>
  <si>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</si>
  <si>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</si>
  <si>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</si>
  <si>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</si>
  <si>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</si>
  <si>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</si>
  <si>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</si>
  <si>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</si>
  <si>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</si>
  <si>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</si>
  <si>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</si>
  <si>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</si>
  <si>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</si>
  <si>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</si>
  <si>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</si>
  <si>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</si>
  <si>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</si>
  <si>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</si>
  <si>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</si>
  <si>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</si>
  <si>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</si>
  <si>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</si>
  <si>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</si>
  <si>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</si>
  <si>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</si>
  <si>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</si>
  <si>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</si>
  <si>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</si>
  <si>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</si>
  <si>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</si>
  <si>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</si>
  <si>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</si>
  <si>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</si>
  <si>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</si>
  <si>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</si>
  <si>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</si>
  <si>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</si>
  <si>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</si>
  <si>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</si>
  <si>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</si>
  <si>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</si>
  <si>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</si>
  <si>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</si>
  <si>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</si>
  <si>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</si>
  <si>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</si>
  <si>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</si>
  <si>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</si>
  <si>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</si>
  <si>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</si>
  <si>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</si>
  <si>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</si>
  <si>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</si>
  <si>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</si>
  <si>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</si>
  <si>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</si>
  <si>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</si>
  <si>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</si>
  <si>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</si>
  <si>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</si>
  <si>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</si>
  <si>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</si>
  <si>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</si>
  <si>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</si>
  <si>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</si>
  <si>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</si>
  <si>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</si>
  <si>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</si>
  <si>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</si>
  <si>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</si>
  <si>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</si>
  <si>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</si>
  <si>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</si>
  <si>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</si>
  <si>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</si>
  <si>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</si>
  <si>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</si>
  <si>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</si>
  <si>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</si>
  <si>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</si>
  <si>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</si>
  <si>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</si>
  <si>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</si>
  <si>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</si>
  <si>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</si>
  <si>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</si>
  <si>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</si>
  <si>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</si>
  <si>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</si>
  <si>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</si>
  <si>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</si>
  <si>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</si>
  <si>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</si>
  <si>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</si>
  <si>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</si>
  <si>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</si>
  <si>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</si>
  <si>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</si>
  <si>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</si>
  <si>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</si>
  <si>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</si>
  <si>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</si>
  <si>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</si>
  <si>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</si>
  <si>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</si>
  <si>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</si>
  <si>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</si>
  <si>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</si>
  <si>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</si>
  <si>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</si>
  <si>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</si>
  <si>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</si>
  <si>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</si>
  <si>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</si>
  <si>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</si>
  <si>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</si>
  <si>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</si>
  <si>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</si>
  <si>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</si>
  <si>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</si>
  <si>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</si>
  <si>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</si>
  <si>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</si>
  <si>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</si>
  <si>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</si>
  <si>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</si>
  <si>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</si>
  <si>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</si>
  <si>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</si>
  <si>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</si>
  <si>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</si>
  <si>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</si>
  <si>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</si>
  <si>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</si>
  <si>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</si>
  <si>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</si>
  <si>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</si>
  <si>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</si>
  <si>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</si>
  <si>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</si>
  <si>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</si>
  <si>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</si>
  <si>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</si>
  <si>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</si>
  <si>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</si>
  <si>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</si>
  <si>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</si>
  <si>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</si>
  <si>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</si>
  <si>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</si>
  <si>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</si>
  <si>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</si>
  <si>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</si>
  <si>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</si>
  <si>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</si>
  <si>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</si>
  <si>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</si>
  <si>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</si>
  <si>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</si>
  <si>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</si>
  <si>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</si>
  <si>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</si>
  <si>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</si>
  <si>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</si>
  <si>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</si>
  <si>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</si>
  <si>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</si>
  <si>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</si>
  <si>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</si>
  <si>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</si>
  <si>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</si>
  <si>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</si>
  <si>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</si>
  <si>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</si>
  <si>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</si>
  <si>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</si>
  <si>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</si>
  <si>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</si>
  <si>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</si>
  <si>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</si>
  <si>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</si>
  <si>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</si>
  <si>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</si>
  <si>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</si>
  <si>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</si>
  <si>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</si>
  <si>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</si>
  <si>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</si>
  <si>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</si>
  <si>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</si>
  <si>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</si>
  <si>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</si>
  <si>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</si>
  <si>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</si>
  <si>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</si>
  <si>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</si>
  <si>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</si>
  <si>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</si>
  <si>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</si>
  <si>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</si>
  <si>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</si>
  <si>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</si>
  <si>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</si>
  <si>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</si>
  <si>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</si>
  <si>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</si>
  <si>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</si>
  <si>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</si>
  <si>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</si>
  <si>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</si>
  <si>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</si>
  <si>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</si>
  <si>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</si>
  <si>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</si>
  <si>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</si>
  <si>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</si>
  <si>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</si>
  <si>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</si>
  <si>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</si>
  <si>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</si>
  <si>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</si>
  <si>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</si>
  <si>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</si>
  <si>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</si>
  <si>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</si>
  <si>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</si>
  <si>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</si>
  <si>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</si>
  <si>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</si>
  <si>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</si>
  <si>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</si>
  <si>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</si>
  <si>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</si>
  <si>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</si>
  <si>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</si>
  <si>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</si>
  <si>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</si>
  <si>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</si>
  <si>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</si>
  <si>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</si>
  <si>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</si>
  <si>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</si>
  <si>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</si>
  <si>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</si>
  <si>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</si>
  <si>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</si>
  <si>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</si>
  <si>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</si>
  <si>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</si>
  <si>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</si>
  <si>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</si>
  <si>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</si>
  <si>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</si>
  <si>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</si>
  <si>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</si>
  <si>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</si>
  <si>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</si>
  <si>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</si>
  <si>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</si>
  <si>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</si>
  <si>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</si>
  <si>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</si>
  <si>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</si>
  <si>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</si>
  <si>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</si>
  <si>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</si>
  <si>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</si>
  <si>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</si>
  <si>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</si>
  <si>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</si>
  <si>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</si>
  <si>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</si>
  <si>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</si>
  <si>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</si>
  <si>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</si>
  <si>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</si>
  <si>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</si>
  <si>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</si>
  <si>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</si>
  <si>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</si>
  <si>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</si>
  <si>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</si>
  <si>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</si>
  <si>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</si>
  <si>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</si>
  <si>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</si>
  <si>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</si>
  <si>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</si>
  <si>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</si>
  <si>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</si>
  <si>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</si>
  <si>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</si>
  <si>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</si>
  <si>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</si>
  <si>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</si>
  <si>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</si>
  <si>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</si>
  <si>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</si>
  <si>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</si>
  <si>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</si>
  <si>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</si>
  <si>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</si>
  <si>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</si>
  <si>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</si>
  <si>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</si>
  <si>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</si>
  <si>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</si>
  <si>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</si>
  <si>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</si>
  <si>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</si>
  <si>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</si>
  <si>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</si>
  <si>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</si>
  <si>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</si>
  <si>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</si>
  <si>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</si>
  <si>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</si>
  <si>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</si>
  <si>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</si>
  <si>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</si>
  <si>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</si>
  <si>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</si>
  <si>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</si>
  <si>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</si>
  <si>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</si>
  <si>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</si>
  <si>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</si>
  <si>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</si>
  <si>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</si>
  <si>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</si>
  <si>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</si>
  <si>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</si>
  <si>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</si>
  <si>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</si>
  <si>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</si>
  <si>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</si>
  <si>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</si>
  <si>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</si>
  <si>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</si>
  <si>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</si>
  <si>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</si>
  <si>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</si>
  <si>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</si>
  <si>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</si>
  <si>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</si>
  <si>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</si>
  <si>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</si>
  <si>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</si>
  <si>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</si>
  <si>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</si>
  <si>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</si>
  <si>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</si>
  <si>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</si>
  <si>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</si>
  <si>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</si>
  <si>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</si>
  <si>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</si>
  <si>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</si>
  <si>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</si>
  <si>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</si>
  <si>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</si>
  <si>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</si>
  <si>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</si>
  <si>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</si>
  <si>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</si>
  <si>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</si>
  <si>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</si>
  <si>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</si>
  <si>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</si>
  <si>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</si>
  <si>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</si>
  <si>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</si>
  <si>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</si>
  <si>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</si>
  <si>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</si>
  <si>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</si>
  <si>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</si>
  <si>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</si>
  <si>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</si>
  <si>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</si>
  <si>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</si>
  <si>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</si>
  <si>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</si>
  <si>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</si>
  <si>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</si>
  <si>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</si>
  <si>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</si>
  <si>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</si>
  <si>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</si>
  <si>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</si>
  <si>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</si>
  <si>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</si>
  <si>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</si>
  <si>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</si>
  <si>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</si>
  <si>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</si>
  <si>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</si>
  <si>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</si>
  <si>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</si>
  <si>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</si>
  <si>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</si>
  <si>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</si>
  <si>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</si>
  <si>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</si>
  <si>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</si>
  <si>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</si>
  <si>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</si>
  <si>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</si>
  <si>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</si>
  <si>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</si>
  <si>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</si>
  <si>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</si>
  <si>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</si>
  <si>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</si>
  <si>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</si>
  <si>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</si>
  <si>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</si>
  <si>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</si>
  <si>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</si>
  <si>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</si>
  <si>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</si>
  <si>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</si>
  <si>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</si>
  <si>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</si>
  <si>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</si>
  <si>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</si>
  <si>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</si>
  <si>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</si>
  <si>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</si>
  <si>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</si>
  <si>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</si>
  <si>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</si>
  <si>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</si>
  <si>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</si>
  <si>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</si>
  <si>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</si>
  <si>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</si>
  <si>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</si>
  <si>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</si>
  <si>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</si>
  <si>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</si>
  <si>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</si>
  <si>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</si>
  <si>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</si>
  <si>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</si>
  <si>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</si>
  <si>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</si>
  <si>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</si>
  <si>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</si>
  <si>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</si>
  <si>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</si>
  <si>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</si>
  <si>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</si>
  <si>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</si>
  <si>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</si>
  <si>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</si>
  <si>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</si>
  <si>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</si>
  <si>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</si>
  <si>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</si>
  <si>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</si>
  <si>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</si>
  <si>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</si>
  <si>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</si>
  <si>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</si>
  <si>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</si>
  <si>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</si>
  <si>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</si>
  <si>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</si>
  <si>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</si>
  <si>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</si>
  <si>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</si>
  <si>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</si>
  <si>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</si>
  <si>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</si>
  <si>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</si>
  <si>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</si>
  <si>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</si>
  <si>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</si>
  <si>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</si>
  <si>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</si>
  <si>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</si>
  <si>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</si>
  <si>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</si>
  <si>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</si>
  <si>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</si>
  <si>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</si>
  <si>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</si>
  <si>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</si>
  <si>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</si>
  <si>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</si>
  <si>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</si>
  <si>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</si>
  <si>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</si>
  <si>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</si>
  <si>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</si>
  <si>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</si>
  <si>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</si>
  <si>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</si>
  <si>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</si>
  <si>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</si>
  <si>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</si>
  <si>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</si>
  <si>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</si>
  <si>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</si>
  <si>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</si>
  <si>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</si>
  <si>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</si>
  <si>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</si>
  <si>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</si>
  <si>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</si>
  <si>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</si>
  <si>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</si>
  <si>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</si>
  <si>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</si>
  <si>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</si>
  <si>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</si>
  <si>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</si>
  <si>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</si>
  <si>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</si>
  <si>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</si>
  <si>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</si>
  <si>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</si>
  <si>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</si>
  <si>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</si>
  <si>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</si>
  <si>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</si>
  <si>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</si>
  <si>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</si>
  <si>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</si>
  <si>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</si>
  <si>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</si>
  <si>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</si>
  <si>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</si>
  <si>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</si>
  <si>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</si>
  <si>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</si>
  <si>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</si>
  <si>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</si>
  <si>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</si>
  <si>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</si>
  <si>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</si>
  <si>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</si>
  <si>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</si>
  <si>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</si>
  <si>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</si>
  <si>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</si>
  <si>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</si>
  <si>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</si>
  <si>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</si>
  <si>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</si>
  <si>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</si>
  <si>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</si>
  <si>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</si>
  <si>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</si>
  <si>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</si>
  <si>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</si>
  <si>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</si>
  <si>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</si>
  <si>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</si>
  <si>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</si>
  <si>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</si>
  <si>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</si>
  <si>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</si>
  <si>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</si>
  <si>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</si>
  <si>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</si>
  <si>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</si>
  <si>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</si>
  <si>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</si>
  <si>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</si>
  <si>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</si>
  <si>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</si>
  <si>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</si>
  <si>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</si>
  <si>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</si>
  <si>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</si>
  <si>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</si>
  <si>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</si>
  <si>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</si>
  <si>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</si>
  <si>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</si>
  <si>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</si>
  <si>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</si>
  <si>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</si>
  <si>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</si>
  <si>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</si>
  <si>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</si>
  <si>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</si>
  <si>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</si>
  <si>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</si>
  <si>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</si>
  <si>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</si>
  <si>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</si>
  <si>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</si>
  <si>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</si>
  <si>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</si>
  <si>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</si>
  <si>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</si>
  <si>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</si>
  <si>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</si>
  <si>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</si>
  <si>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</si>
  <si>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</si>
  <si>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</si>
  <si>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</si>
  <si>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</si>
  <si>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</si>
  <si>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</si>
  <si>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</si>
  <si>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</si>
  <si>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</si>
  <si>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</si>
  <si>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</si>
  <si>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</si>
  <si>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</si>
  <si>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</si>
  <si>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</si>
  <si>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</si>
  <si>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</si>
  <si>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</si>
  <si>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</si>
  <si>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</si>
  <si>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</si>
  <si>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</si>
  <si>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</si>
  <si>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</si>
  <si>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</si>
  <si>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</si>
  <si>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</si>
  <si>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</si>
  <si>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</si>
  <si>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</si>
  <si>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</si>
  <si>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</si>
  <si>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</si>
  <si>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</si>
  <si>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</si>
  <si>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</si>
  <si>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</si>
  <si>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</si>
  <si>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</si>
  <si>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</si>
  <si>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</si>
  <si>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</si>
  <si>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</si>
  <si>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</si>
  <si>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</si>
  <si>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</si>
  <si>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</si>
  <si>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</si>
  <si>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</si>
  <si>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</si>
  <si>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</si>
  <si>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</si>
  <si>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</si>
  <si>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</si>
  <si>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</si>
  <si>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</si>
  <si>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</si>
  <si>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</si>
  <si>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</si>
  <si>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</si>
  <si>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</si>
  <si>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</si>
  <si>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</si>
  <si>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</si>
  <si>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</si>
  <si>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</si>
  <si>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</si>
  <si>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</si>
  <si>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</si>
  <si>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</si>
  <si>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</si>
  <si>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</si>
  <si>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</si>
  <si>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</si>
  <si>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</si>
  <si>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</si>
  <si>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</si>
  <si>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</si>
  <si>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</si>
  <si>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</si>
  <si>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</si>
  <si>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</si>
  <si>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</si>
  <si>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</si>
  <si>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</si>
  <si>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</si>
  <si>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</si>
  <si>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</si>
  <si>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</si>
  <si>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</si>
  <si>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</si>
  <si>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</si>
  <si>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</si>
  <si>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</si>
  <si>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</si>
  <si>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</si>
  <si>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</si>
  <si>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</si>
  <si>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</si>
  <si>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</si>
  <si>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</si>
  <si>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</si>
  <si>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</si>
  <si>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</si>
  <si>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</si>
  <si>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</si>
  <si>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</si>
  <si>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</si>
  <si>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</si>
  <si>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</si>
  <si>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</si>
  <si>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</si>
  <si>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</si>
  <si>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</si>
  <si>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</si>
  <si>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</si>
  <si>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</si>
  <si>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</si>
  <si>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</si>
  <si>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</si>
  <si>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</si>
  <si>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</si>
  <si>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</si>
  <si>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</si>
  <si>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</si>
  <si>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</si>
  <si>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</si>
  <si>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</si>
  <si>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</si>
  <si>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</si>
  <si>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</si>
  <si>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</si>
  <si>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</si>
  <si>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</si>
  <si>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</si>
  <si>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</si>
  <si>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</si>
  <si>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</si>
  <si>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</si>
  <si>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</si>
  <si>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</si>
  <si>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</si>
  <si>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</si>
  <si>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</si>
  <si>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</si>
  <si>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</si>
  <si>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</si>
  <si>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</si>
  <si>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</si>
  <si>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</si>
  <si>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</si>
  <si>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</si>
  <si>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</si>
  <si>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</si>
  <si>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</si>
  <si>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</si>
  <si>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</si>
  <si>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</si>
  <si>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</si>
  <si>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</si>
  <si>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</si>
  <si>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</si>
  <si>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</si>
  <si>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</si>
  <si>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</si>
  <si>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</si>
  <si>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</si>
  <si>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</si>
  <si>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</si>
  <si>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</si>
  <si>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</si>
  <si>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</si>
  <si>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</si>
  <si>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</si>
  <si>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</si>
  <si>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</si>
  <si>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</si>
  <si>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</si>
  <si>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</si>
  <si>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</si>
  <si>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</si>
  <si>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</si>
  <si>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</si>
  <si>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</si>
  <si>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</si>
  <si>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</si>
  <si>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</si>
  <si>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</si>
  <si>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</si>
  <si>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</si>
  <si>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</si>
  <si>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</si>
  <si>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</si>
  <si>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</si>
  <si>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</si>
  <si>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</si>
  <si>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</si>
  <si>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</si>
  <si>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</si>
  <si>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</si>
  <si>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</si>
  <si>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</si>
  <si>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</si>
  <si>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</si>
  <si>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</si>
  <si>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</si>
  <si>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</si>
  <si>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</si>
  <si>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</si>
  <si>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</si>
  <si>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</si>
  <si>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</si>
  <si>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</si>
  <si>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</si>
  <si>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</si>
  <si>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</si>
  <si>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</si>
  <si>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</si>
  <si>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</si>
  <si>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</si>
  <si>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</si>
  <si>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</si>
  <si>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</si>
  <si>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</si>
  <si>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</si>
  <si>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</si>
  <si>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</si>
  <si>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</si>
  <si>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</si>
  <si>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</si>
  <si>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</si>
  <si>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</si>
  <si>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</si>
  <si>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</si>
  <si>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</si>
  <si>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</si>
  <si>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</si>
  <si>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</si>
  <si>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</si>
  <si>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</si>
  <si>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</si>
  <si>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</si>
  <si>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</si>
  <si>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</si>
  <si>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</si>
  <si>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</si>
  <si>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</si>
  <si>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</si>
  <si>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</si>
  <si>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</si>
  <si>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</si>
  <si>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</si>
  <si>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</si>
  <si>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</si>
  <si>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</si>
  <si>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</si>
  <si>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</si>
  <si>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</si>
  <si>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</si>
  <si>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</si>
  <si>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</si>
  <si>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</si>
  <si>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</si>
  <si>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</si>
  <si>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</si>
  <si>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</si>
  <si>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</si>
  <si>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</si>
  <si>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</si>
  <si>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</si>
  <si>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</si>
  <si>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</si>
  <si>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</si>
  <si>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</si>
  <si>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</si>
  <si>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</si>
  <si>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</si>
  <si>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</si>
  <si>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</si>
  <si>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</si>
  <si>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</si>
  <si>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</si>
  <si>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</si>
  <si>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</si>
  <si>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</si>
  <si>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</si>
  <si>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</si>
  <si>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</si>
  <si>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</si>
  <si>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</si>
  <si>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</si>
  <si>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</si>
  <si>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</si>
  <si>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</si>
  <si>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</si>
  <si>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</si>
  <si>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</si>
  <si>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</si>
  <si>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</si>
  <si>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</si>
  <si>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</si>
  <si>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</si>
  <si>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</si>
  <si>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</si>
  <si>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</si>
  <si>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</si>
  <si>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</si>
  <si>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</si>
  <si>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</si>
  <si>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</si>
  <si>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</si>
  <si>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</si>
  <si>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</si>
  <si>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</si>
  <si>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</si>
  <si>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</si>
  <si>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</si>
  <si>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</si>
  <si>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</si>
  <si>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</si>
  <si>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</si>
  <si>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</si>
  <si>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</si>
  <si>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</si>
  <si>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</si>
  <si>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</si>
  <si>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</si>
  <si>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</si>
  <si>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</si>
  <si>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</si>
  <si>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</si>
  <si>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</si>
  <si>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</si>
  <si>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</si>
  <si>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</si>
  <si>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</si>
  <si>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</si>
  <si>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</si>
  <si>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</si>
  <si>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</si>
  <si>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</si>
  <si>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</si>
  <si>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</si>
  <si>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</si>
  <si>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</si>
  <si>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</si>
  <si>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</si>
  <si>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</si>
  <si>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</si>
  <si>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</si>
  <si>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</si>
  <si>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</si>
  <si>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</si>
  <si>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</si>
  <si>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</si>
  <si>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</si>
  <si>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</si>
  <si>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</si>
  <si>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</si>
  <si>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</si>
  <si>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</si>
  <si>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</si>
  <si>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</si>
  <si>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</si>
  <si>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</si>
  <si>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</si>
  <si>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</si>
  <si>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</si>
  <si>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</si>
  <si>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</si>
  <si>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</si>
  <si>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</si>
  <si>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</si>
  <si>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</si>
  <si>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</si>
  <si>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</si>
  <si>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</si>
  <si>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</si>
  <si>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</si>
  <si>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</si>
  <si>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</si>
  <si>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</si>
  <si>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</si>
  <si>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</si>
  <si>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</si>
  <si>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</si>
  <si>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</si>
  <si>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</si>
  <si>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</si>
  <si>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</si>
  <si>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</si>
  <si>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</si>
  <si>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</si>
  <si>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</si>
  <si>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</si>
  <si>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</si>
  <si>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</si>
  <si>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</si>
  <si>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</si>
  <si>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</si>
  <si>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</si>
  <si>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</si>
  <si>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</si>
  <si>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</si>
  <si>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</si>
  <si>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</si>
  <si>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</si>
  <si>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</si>
  <si>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</si>
  <si>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</si>
  <si>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</si>
  <si>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</si>
  <si>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</si>
  <si>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</si>
  <si>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</si>
  <si>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</si>
  <si>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</si>
  <si>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</si>
  <si>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</si>
  <si>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</si>
  <si>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</si>
  <si>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</si>
  <si>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</si>
  <si>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</si>
  <si>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</si>
  <si>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</si>
  <si>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</si>
  <si>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</si>
  <si>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</si>
  <si>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</si>
  <si>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</si>
  <si>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</si>
  <si>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</si>
  <si>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</si>
  <si>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</si>
  <si>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</si>
  <si>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</si>
  <si>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</si>
  <si>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</si>
  <si>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</si>
  <si>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</si>
  <si>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</si>
  <si>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</si>
  <si>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</si>
  <si>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</si>
  <si>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</si>
  <si>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</si>
  <si>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</si>
  <si>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</si>
  <si>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</si>
  <si>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</si>
  <si>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</si>
  <si>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</si>
  <si>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</si>
  <si>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</si>
  <si>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</si>
  <si>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</si>
  <si>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</si>
  <si>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</si>
  <si>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</si>
  <si>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</si>
  <si>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</si>
  <si>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</si>
  <si>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</si>
  <si>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</si>
  <si>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</si>
  <si>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</si>
  <si>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</si>
  <si>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</si>
  <si>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</si>
  <si>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</si>
  <si>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</si>
  <si>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</si>
  <si>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</si>
  <si>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</si>
  <si>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</si>
  <si>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</si>
  <si>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</si>
  <si>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</si>
  <si>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</si>
  <si>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</si>
  <si>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</si>
  <si>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</si>
  <si>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</si>
  <si>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</si>
  <si>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</si>
  <si>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</si>
  <si>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</si>
  <si>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</si>
  <si>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</si>
  <si>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</si>
  <si>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</si>
  <si>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</si>
  <si>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</si>
  <si>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</si>
  <si>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</si>
  <si>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</si>
  <si>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</si>
  <si>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</si>
  <si>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</si>
  <si>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</si>
  <si>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</si>
  <si>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</si>
  <si>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</si>
  <si>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</si>
  <si>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</si>
  <si>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</si>
  <si>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</si>
  <si>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</si>
  <si>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</si>
  <si>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</si>
  <si>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</si>
  <si>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</si>
  <si>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</si>
  <si>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</si>
  <si>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</si>
  <si>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</si>
  <si>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</si>
  <si>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</si>
  <si>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</si>
  <si>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</si>
  <si>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</si>
  <si>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</si>
  <si>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</si>
  <si>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</si>
  <si>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</si>
  <si>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</si>
  <si>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</si>
  <si>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</si>
  <si>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</si>
  <si>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</si>
  <si>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</si>
  <si>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</si>
  <si>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</si>
  <si>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</si>
  <si>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</si>
  <si>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</si>
  <si>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</si>
  <si>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</si>
  <si>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</si>
  <si>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</si>
  <si>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</si>
  <si>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</si>
  <si>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</si>
  <si>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</si>
  <si>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</si>
  <si>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</si>
  <si>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</si>
  <si>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</si>
  <si>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</si>
  <si>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</si>
  <si>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</si>
  <si>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</si>
  <si>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</si>
  <si>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</si>
  <si>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</si>
  <si>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</si>
  <si>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</si>
  <si>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</si>
  <si>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</si>
  <si>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</si>
  <si>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</si>
  <si>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</si>
  <si>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</si>
  <si>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</si>
  <si>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</si>
  <si>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</si>
  <si>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</si>
  <si>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</si>
  <si>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</si>
  <si>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</si>
  <si>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</si>
  <si>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</si>
  <si>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</si>
  <si>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</si>
  <si>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</si>
  <si>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</si>
  <si>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</si>
  <si>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</si>
  <si>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</si>
  <si>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</si>
  <si>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</si>
  <si>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</si>
  <si>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</si>
  <si>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</si>
  <si>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</si>
  <si>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</si>
  <si>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</si>
  <si>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</si>
  <si>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</si>
  <si>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</si>
  <si>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</si>
  <si>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</si>
  <si>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</si>
  <si>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</si>
  <si>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</si>
  <si>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</si>
  <si>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</si>
  <si>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</si>
  <si>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</si>
  <si>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</si>
  <si>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</si>
  <si>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</si>
  <si>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</si>
  <si>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</si>
  <si>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</si>
  <si>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</si>
  <si>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</si>
  <si>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</si>
  <si>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</si>
  <si>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</si>
  <si>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</si>
  <si>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</si>
  <si>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</si>
  <si>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</si>
  <si>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</si>
  <si>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</si>
  <si>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</si>
  <si>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</si>
  <si>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</si>
  <si>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</si>
  <si>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</si>
  <si>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</si>
  <si>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</si>
  <si>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</si>
  <si>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</si>
  <si>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</si>
  <si>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</si>
  <si>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</si>
  <si>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</si>
  <si>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</si>
  <si>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</si>
  <si>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</si>
  <si>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</si>
  <si>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</si>
  <si>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</si>
  <si>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</si>
  <si>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</si>
  <si>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</si>
  <si>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</si>
  <si>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</si>
  <si>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</si>
  <si>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</si>
  <si>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</si>
  <si>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</si>
  <si>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</si>
  <si>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</si>
  <si>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</si>
  <si>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</si>
  <si>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</si>
  <si>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</si>
  <si>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</si>
  <si>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</si>
  <si>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</si>
  <si>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</si>
  <si>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</si>
  <si>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</si>
  <si>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</si>
  <si>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</si>
  <si>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</si>
  <si>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</si>
  <si>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</si>
  <si>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</si>
  <si>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</si>
  <si>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</si>
  <si>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</si>
  <si>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</si>
  <si>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</si>
  <si>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</si>
  <si>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</si>
  <si>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</si>
  <si>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</si>
  <si>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</si>
  <si>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</si>
  <si>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</si>
  <si>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</si>
  <si>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</si>
  <si>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</si>
  <si>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</si>
  <si>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</si>
  <si>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</si>
  <si>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</si>
  <si>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</si>
  <si>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</si>
  <si>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</si>
  <si>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</si>
  <si>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</si>
  <si>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</si>
  <si>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</si>
  <si>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</si>
  <si>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</si>
  <si>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</si>
  <si>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</si>
  <si>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</si>
  <si>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</si>
  <si>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</si>
  <si>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</si>
  <si>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</si>
  <si>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</si>
  <si>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</si>
  <si>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</si>
  <si>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</si>
  <si>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</si>
  <si>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</si>
  <si>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</si>
  <si>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</si>
  <si>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</si>
  <si>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</si>
  <si>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</si>
  <si>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</si>
  <si>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</si>
  <si>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</si>
  <si>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</si>
  <si>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</si>
  <si>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</si>
  <si>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</si>
  <si>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</si>
  <si>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</si>
  <si>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</si>
  <si>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</si>
  <si>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</si>
  <si>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</si>
  <si>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</si>
  <si>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</si>
  <si>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</si>
  <si>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</si>
  <si>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</si>
  <si>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</si>
  <si>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</si>
  <si>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</si>
  <si>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</si>
  <si>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</si>
  <si>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</si>
  <si>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</si>
  <si>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</si>
  <si>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</si>
  <si>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</si>
  <si>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</si>
  <si>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</si>
  <si>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</si>
  <si>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</si>
  <si>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</si>
  <si>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</si>
  <si>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</si>
  <si>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</si>
  <si>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</si>
  <si>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</si>
  <si>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</si>
  <si>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</si>
  <si>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</si>
  <si>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</si>
  <si>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</si>
  <si>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</si>
  <si>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</si>
  <si>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</si>
  <si>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</si>
  <si>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</si>
  <si>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</si>
  <si>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</si>
  <si>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</si>
  <si>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</si>
  <si>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</si>
  <si>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</si>
  <si>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</si>
  <si>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</si>
  <si>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</si>
  <si>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</si>
  <si>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</si>
  <si>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</si>
  <si>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</si>
  <si>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</si>
  <si>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</si>
  <si>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</si>
  <si>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</si>
  <si>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</si>
  <si>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</si>
  <si>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</si>
  <si>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</si>
  <si>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</si>
  <si>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</si>
  <si>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</si>
  <si>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</si>
  <si>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</si>
  <si>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</si>
  <si>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</si>
  <si>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</si>
  <si>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</si>
  <si>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</si>
  <si>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</si>
  <si>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</si>
  <si>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</si>
  <si>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</si>
  <si>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</si>
  <si>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</si>
  <si>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</si>
  <si>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</si>
  <si>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</si>
  <si>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</si>
  <si>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</si>
  <si>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</si>
  <si>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</si>
  <si>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</si>
  <si>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</si>
  <si>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</si>
  <si>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</si>
  <si>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</si>
  <si>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</si>
  <si>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</si>
  <si>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</si>
  <si>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</si>
  <si>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</si>
  <si>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</si>
  <si>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</si>
  <si>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</si>
  <si>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</si>
  <si>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</si>
  <si>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</si>
  <si>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</si>
  <si>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</si>
  <si>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</si>
  <si>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</si>
  <si>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</si>
  <si>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</si>
  <si>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</si>
  <si>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</si>
  <si>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</si>
  <si>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</si>
  <si>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</si>
  <si>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</si>
  <si>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</si>
  <si>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</si>
  <si>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</si>
  <si>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</si>
  <si>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</si>
  <si>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</si>
  <si>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</si>
  <si>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</si>
  <si>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</si>
  <si>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</si>
  <si>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</si>
  <si>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</si>
  <si>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</si>
  <si>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</si>
  <si>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</si>
  <si>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</si>
  <si>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</si>
  <si>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</si>
  <si>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</si>
  <si>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</si>
  <si>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</si>
  <si>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</si>
  <si>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</si>
  <si>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</si>
  <si>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</si>
  <si>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</si>
  <si>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</si>
  <si>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</si>
  <si>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</si>
  <si>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</si>
  <si>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</si>
  <si>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</si>
  <si>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</si>
  <si>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</si>
  <si>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</si>
  <si>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</si>
  <si>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</si>
  <si>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</si>
  <si>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</si>
  <si>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</si>
  <si>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</si>
  <si>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</si>
  <si>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</si>
  <si>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</si>
  <si>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</si>
  <si>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</si>
  <si>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</si>
  <si>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</si>
  <si>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</si>
  <si>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</si>
  <si>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</si>
  <si>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</si>
  <si>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</si>
  <si>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</si>
  <si>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</si>
  <si>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</si>
  <si>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</si>
  <si>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</si>
  <si>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</si>
  <si>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</si>
  <si>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</si>
  <si>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</si>
  <si>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</si>
  <si>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</si>
  <si>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</si>
  <si>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</si>
  <si>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</si>
  <si>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</si>
  <si>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</si>
  <si>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</si>
  <si>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</si>
  <si>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</si>
  <si>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</si>
  <si>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</si>
  <si>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</si>
  <si>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</si>
  <si>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</si>
  <si>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</si>
  <si>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</si>
  <si>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</si>
  <si>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</si>
  <si>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</si>
  <si>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</si>
  <si>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</si>
  <si>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</si>
  <si>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</si>
  <si>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</si>
  <si>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</si>
  <si>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</si>
  <si>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</si>
  <si>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</si>
  <si>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</si>
  <si>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</si>
  <si>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</si>
  <si>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</si>
  <si>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</si>
  <si>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</si>
  <si>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</si>
  <si>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</si>
  <si>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</si>
  <si>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</si>
  <si>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</si>
  <si>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</si>
  <si>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</si>
  <si>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</si>
  <si>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</si>
  <si>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</si>
  <si>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</si>
  <si>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</si>
  <si>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</si>
  <si>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</si>
  <si>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</si>
  <si>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</si>
  <si>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</si>
  <si>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</si>
  <si>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</si>
  <si>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</si>
  <si>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</si>
  <si>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</si>
  <si>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</si>
  <si>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</si>
  <si>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</si>
  <si>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</si>
  <si>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</si>
  <si>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</si>
  <si>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</si>
  <si>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</si>
  <si>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</si>
  <si>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</si>
  <si>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</si>
  <si>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</si>
  <si>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</si>
  <si>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</si>
  <si>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</si>
  <si>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</si>
  <si>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</si>
  <si>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</si>
  <si>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</si>
  <si>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</si>
  <si>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</si>
  <si>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</si>
  <si>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</si>
  <si>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</si>
  <si>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</si>
  <si>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</si>
  <si>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</si>
  <si>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</si>
  <si>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</si>
  <si>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</si>
  <si>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</si>
  <si>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</si>
  <si>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</si>
  <si>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</si>
  <si>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</si>
  <si>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</si>
  <si>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</si>
  <si>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</si>
  <si>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</si>
  <si>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</si>
  <si>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</si>
  <si>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</si>
  <si>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</si>
  <si>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</si>
  <si>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</si>
  <si>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</si>
  <si>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</si>
  <si>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</si>
  <si>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</si>
  <si>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</si>
  <si>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</si>
  <si>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</si>
  <si>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</si>
  <si>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</si>
  <si>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</si>
  <si>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</si>
  <si>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</si>
  <si>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</si>
  <si>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</si>
  <si>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</si>
  <si>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</si>
  <si>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</si>
  <si>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</si>
  <si>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</si>
  <si>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</si>
  <si>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</si>
  <si>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</si>
  <si>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</si>
  <si>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</si>
  <si>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</si>
  <si>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</si>
  <si>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</si>
  <si>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</si>
  <si>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</si>
  <si>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</si>
  <si>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</si>
  <si>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</si>
  <si>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</si>
  <si>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</si>
  <si>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</si>
  <si>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</si>
  <si>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</si>
  <si>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</si>
  <si>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</si>
  <si>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</si>
  <si>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</si>
  <si>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</si>
  <si>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</si>
  <si>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</si>
  <si>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</si>
  <si>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</si>
  <si>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</si>
  <si>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</si>
  <si>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</si>
  <si>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</si>
  <si>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</si>
  <si>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</si>
  <si>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</si>
  <si>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</si>
  <si>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</si>
  <si>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</si>
  <si>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</si>
  <si>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</si>
  <si>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</si>
  <si>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</si>
  <si>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</si>
  <si>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</si>
  <si>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</si>
  <si>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</si>
  <si>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</si>
  <si>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</si>
  <si>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</si>
  <si>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</si>
  <si>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</si>
  <si>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</si>
  <si>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</si>
  <si>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</si>
  <si>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</si>
  <si>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</si>
  <si>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</si>
  <si>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</si>
  <si>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</si>
  <si>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</si>
  <si>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</si>
  <si>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</si>
  <si>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</si>
  <si>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</si>
  <si>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</si>
  <si>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</si>
  <si>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</si>
  <si>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</si>
  <si>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</si>
  <si>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</si>
  <si>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</si>
  <si>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</si>
  <si>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</si>
  <si>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</si>
  <si>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</si>
  <si>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</si>
  <si>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</si>
  <si>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</si>
  <si>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</si>
  <si>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</si>
  <si>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</si>
  <si>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</si>
  <si>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</si>
  <si>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</si>
  <si>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</si>
  <si>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</si>
  <si>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</si>
  <si>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</si>
  <si>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</si>
  <si>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</si>
  <si>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</si>
  <si>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</si>
  <si>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</si>
  <si>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</si>
  <si>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</si>
  <si>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</si>
  <si>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</si>
  <si>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</si>
  <si>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</si>
  <si>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</si>
  <si>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</si>
  <si>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</si>
  <si>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</si>
  <si>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</si>
  <si>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</si>
  <si>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</si>
  <si>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</si>
  <si>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</si>
  <si>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</si>
  <si>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</si>
  <si>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</si>
  <si>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</si>
  <si>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</si>
  <si>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</si>
  <si>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</si>
  <si>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</si>
  <si>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</si>
  <si>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</si>
  <si>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</si>
  <si>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</si>
  <si>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</si>
  <si>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</si>
  <si>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</si>
  <si>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</si>
  <si>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</si>
  <si>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</si>
  <si>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</si>
  <si>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</si>
  <si>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</si>
  <si>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</si>
  <si>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</si>
  <si>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</si>
  <si>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</si>
  <si>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</si>
  <si>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</si>
  <si>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</si>
  <si>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</si>
  <si>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</si>
  <si>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</si>
  <si>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</si>
  <si>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</si>
  <si>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</si>
  <si>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</si>
  <si>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</si>
  <si>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</si>
  <si>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</si>
  <si>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</si>
  <si>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</si>
  <si>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</si>
  <si>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</si>
  <si>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</si>
  <si>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</si>
  <si>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</si>
  <si>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</si>
  <si>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</si>
  <si>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</si>
  <si>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</si>
  <si>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</si>
  <si>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</si>
  <si>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</si>
  <si>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</si>
  <si>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</si>
  <si>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</si>
  <si>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</si>
  <si>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</si>
  <si>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</si>
  <si>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</si>
  <si>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</si>
  <si>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</si>
  <si>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</si>
  <si>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</si>
  <si>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</si>
  <si>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</si>
  <si>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</si>
  <si>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</si>
  <si>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</si>
  <si>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</si>
  <si>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</si>
  <si>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</si>
  <si>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</si>
  <si>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</si>
  <si>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</si>
  <si>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</si>
  <si>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</si>
  <si>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</si>
  <si>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</si>
  <si>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</si>
  <si>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</si>
  <si>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</si>
  <si>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</si>
  <si>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</si>
  <si>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</si>
  <si>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</si>
  <si>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</si>
  <si>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</si>
  <si>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</si>
  <si>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</si>
  <si>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</si>
  <si>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</si>
  <si>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</si>
  <si>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</si>
  <si>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</si>
  <si>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</si>
  <si>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</si>
  <si>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</si>
  <si>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</si>
  <si>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</si>
  <si>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</si>
  <si>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</si>
  <si>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</si>
  <si>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</si>
  <si>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</si>
  <si>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</si>
  <si>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</si>
  <si>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</si>
  <si>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</si>
  <si>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</si>
  <si>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</si>
  <si>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</si>
  <si>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</si>
  <si>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</si>
  <si>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</si>
  <si>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</si>
  <si>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</si>
  <si>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</si>
  <si>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</si>
  <si>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</si>
  <si>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</si>
  <si>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</si>
  <si>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</si>
  <si>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</si>
  <si>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</si>
  <si>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</si>
  <si>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</si>
  <si>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</si>
  <si>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</si>
  <si>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</si>
  <si>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</si>
  <si>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</si>
  <si>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</si>
  <si>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</si>
  <si>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</si>
  <si>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</si>
  <si>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</si>
  <si>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</si>
  <si>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</si>
  <si>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</si>
  <si>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</si>
  <si>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</si>
  <si>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</si>
  <si>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</si>
  <si>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</si>
  <si>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</si>
  <si>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</si>
  <si>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</si>
  <si>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</si>
  <si>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</si>
  <si>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</si>
  <si>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</si>
  <si>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</si>
  <si>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</si>
  <si>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</si>
  <si>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</si>
  <si>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</si>
  <si>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</si>
  <si>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</si>
  <si>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</si>
  <si>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</si>
  <si>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</si>
  <si>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</si>
  <si>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</si>
  <si>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</si>
  <si>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</si>
  <si>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</si>
  <si>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</si>
  <si>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</si>
  <si>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</si>
  <si>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</si>
  <si>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</si>
  <si>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</si>
  <si>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</si>
  <si>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</si>
  <si>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</si>
  <si>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</si>
  <si>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</si>
  <si>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</si>
  <si>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</si>
  <si>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</si>
  <si>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</si>
  <si>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</si>
  <si>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</si>
  <si>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</si>
  <si>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</si>
  <si>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</si>
  <si>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</si>
  <si>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</si>
  <si>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</si>
  <si>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</si>
  <si>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</si>
  <si>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</si>
  <si>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</si>
  <si>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</si>
  <si>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</si>
  <si>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</si>
  <si>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</si>
  <si>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</si>
  <si>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</si>
  <si>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</si>
  <si>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</si>
  <si>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</si>
  <si>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</si>
  <si>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</si>
  <si>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</si>
  <si>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</si>
  <si>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</si>
  <si>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</si>
  <si>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</si>
  <si>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</si>
  <si>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</si>
  <si>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</si>
  <si>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</si>
  <si>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</si>
  <si>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</si>
  <si>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</si>
  <si>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</si>
  <si>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</si>
  <si>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</si>
  <si>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</si>
  <si>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</si>
  <si>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</si>
  <si>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</si>
  <si>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</si>
  <si>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</si>
  <si>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</si>
  <si>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</si>
  <si>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</si>
  <si>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</si>
  <si>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</si>
  <si>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</si>
  <si>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</si>
  <si>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</si>
  <si>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</si>
  <si>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</si>
  <si>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</si>
  <si>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</si>
  <si>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</si>
  <si>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</si>
  <si>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</si>
  <si>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</si>
  <si>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</si>
  <si>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</si>
  <si>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</si>
  <si>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</si>
  <si>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</si>
  <si>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</si>
  <si>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</si>
  <si>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</si>
  <si>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</si>
  <si>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</si>
  <si>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</si>
  <si>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</si>
  <si>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</si>
  <si>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</si>
  <si>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</si>
  <si>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</si>
  <si>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</si>
  <si>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</si>
  <si>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</si>
  <si>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</si>
  <si>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</si>
  <si>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</si>
  <si>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</si>
  <si>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</si>
  <si>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</si>
  <si>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</si>
  <si>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</si>
  <si>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</si>
  <si>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</si>
  <si>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</si>
  <si>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</si>
  <si>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</si>
  <si>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</si>
  <si>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</si>
  <si>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</si>
  <si>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</si>
  <si>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</si>
  <si>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</si>
  <si>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</si>
  <si>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</si>
  <si>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</si>
  <si>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</si>
  <si>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</si>
  <si>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</si>
  <si>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</si>
  <si>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</si>
  <si>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</si>
  <si>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</si>
  <si>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</si>
  <si>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</si>
  <si>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</si>
  <si>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</si>
  <si>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</si>
  <si>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</si>
  <si>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</si>
  <si>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</si>
  <si>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</si>
  <si>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</si>
  <si>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</si>
  <si>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</si>
  <si>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</si>
  <si>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</si>
  <si>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</si>
  <si>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</si>
  <si>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</si>
  <si>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</si>
  <si>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</si>
  <si>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</si>
  <si>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</si>
  <si>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</si>
  <si>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</si>
  <si>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</si>
  <si>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</si>
  <si>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</si>
  <si>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</si>
  <si>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</si>
  <si>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</si>
  <si>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</si>
  <si>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</si>
  <si>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</si>
  <si>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</si>
  <si>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</si>
  <si>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</si>
  <si>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</si>
  <si>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</si>
  <si>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</si>
  <si>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</si>
  <si>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</si>
  <si>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</si>
  <si>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</si>
  <si>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</si>
  <si>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</si>
  <si>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</si>
  <si>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</si>
  <si>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</si>
  <si>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</si>
  <si>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</si>
  <si>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</si>
  <si>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</si>
  <si>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</si>
  <si>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</si>
  <si>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</si>
  <si>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</si>
  <si>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</si>
  <si>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</si>
  <si>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</si>
  <si>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</si>
  <si>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</si>
  <si>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</si>
  <si>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</si>
  <si>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</si>
  <si>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</si>
  <si>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</si>
  <si>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</si>
  <si>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</si>
  <si>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</si>
  <si>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</si>
  <si>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</si>
  <si>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</si>
  <si>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</si>
  <si>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</si>
  <si>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</si>
  <si>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</si>
  <si>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</si>
  <si>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</si>
  <si>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</si>
  <si>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</si>
  <si>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</si>
  <si>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</si>
  <si>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</si>
  <si>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</si>
  <si>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</si>
  <si>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</si>
  <si>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</si>
  <si>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</si>
  <si>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</si>
  <si>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</si>
  <si>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</si>
  <si>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</si>
  <si>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</si>
  <si>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</si>
  <si>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</si>
  <si>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</si>
  <si>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</si>
  <si>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</si>
  <si>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</si>
  <si>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</si>
  <si>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</si>
  <si>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</si>
  <si>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</si>
  <si>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</si>
  <si>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</si>
  <si>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</si>
  <si>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</si>
  <si>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</si>
  <si>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</si>
  <si>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</si>
  <si>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</si>
  <si>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</si>
  <si>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</si>
  <si>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</si>
  <si>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</si>
  <si>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</si>
  <si>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</si>
  <si>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</si>
  <si>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</si>
  <si>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</si>
  <si>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</si>
  <si>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</si>
  <si>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</si>
  <si>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</si>
  <si>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</si>
  <si>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</si>
  <si>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</si>
  <si>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</si>
  <si>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</si>
  <si>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</si>
  <si>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</si>
  <si>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</si>
  <si>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</si>
  <si>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</si>
  <si>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</si>
  <si>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</si>
  <si>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</si>
  <si>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</si>
  <si>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</si>
  <si>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</si>
  <si>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</si>
  <si>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</si>
  <si>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</si>
  <si>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</si>
  <si>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</si>
  <si>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</si>
  <si>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</si>
  <si>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</si>
  <si>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</si>
  <si>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</si>
  <si>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</si>
  <si>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</si>
  <si>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</si>
  <si>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</si>
  <si>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</si>
  <si>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</si>
  <si>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</si>
  <si>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</si>
  <si>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</si>
  <si>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</si>
  <si>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</si>
  <si>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</si>
  <si>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</si>
  <si>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</si>
  <si>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</si>
  <si>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</si>
  <si>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</si>
  <si>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</si>
  <si>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</si>
  <si>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</si>
  <si>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</si>
  <si>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</si>
  <si>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</si>
  <si>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</si>
  <si>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</si>
  <si>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</si>
  <si>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</si>
  <si>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</si>
  <si>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</si>
  <si>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</si>
  <si>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</si>
  <si>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</si>
  <si>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</si>
  <si>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</si>
  <si>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</si>
  <si>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</si>
  <si>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</si>
  <si>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</si>
  <si>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</si>
  <si>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</si>
  <si>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</si>
  <si>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</si>
  <si>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</si>
  <si>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</si>
  <si>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</si>
  <si>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</si>
  <si>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</si>
  <si>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</si>
  <si>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</si>
  <si>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</si>
  <si>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</si>
  <si>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</si>
  <si>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</si>
  <si>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</si>
  <si>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</si>
  <si>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</si>
  <si>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</si>
  <si>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</si>
  <si>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</si>
  <si>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</si>
  <si>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</si>
  <si>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</si>
  <si>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</si>
  <si>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</si>
  <si>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</si>
  <si>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</si>
  <si>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</si>
  <si>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</si>
  <si>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</si>
  <si>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</si>
  <si>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</si>
  <si>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</si>
  <si>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</si>
  <si>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</si>
  <si>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</si>
  <si>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</si>
  <si>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</si>
  <si>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</si>
  <si>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</si>
  <si>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</si>
  <si>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</si>
  <si>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</si>
  <si>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</si>
  <si>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</si>
  <si>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</si>
  <si>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</si>
  <si>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</si>
  <si>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</si>
  <si>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</si>
  <si>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</si>
  <si>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</si>
  <si>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</si>
  <si>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</si>
  <si>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</si>
  <si>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</si>
  <si>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</si>
  <si>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</si>
  <si>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</si>
  <si>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</si>
  <si>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</si>
  <si>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</si>
  <si>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</si>
  <si>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</si>
  <si>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</si>
  <si>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</si>
  <si>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</si>
  <si>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</si>
  <si>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</si>
  <si>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</si>
  <si>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</si>
  <si>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</si>
  <si>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</si>
  <si>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</si>
  <si>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</si>
  <si>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</si>
  <si>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</si>
  <si>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</si>
  <si>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</si>
  <si>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</si>
  <si>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</si>
  <si>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</si>
  <si>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</si>
  <si>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</si>
  <si>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</si>
  <si>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</si>
  <si>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</si>
  <si>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</si>
  <si>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</si>
  <si>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</si>
  <si>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</si>
  <si>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</si>
  <si>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</si>
  <si>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</si>
  <si>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</si>
  <si>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</si>
  <si>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</si>
  <si>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</si>
  <si>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</si>
  <si>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</si>
  <si>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</si>
  <si>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</si>
  <si>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</si>
  <si>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</si>
  <si>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</si>
  <si>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</si>
  <si>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</si>
  <si>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</si>
  <si>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</si>
  <si>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</si>
  <si>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</si>
  <si>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</si>
  <si>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</si>
  <si>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</si>
  <si>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</si>
  <si>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</si>
  <si>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</si>
  <si>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</si>
  <si>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</si>
  <si>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</si>
  <si>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</si>
  <si>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</si>
  <si>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</si>
  <si>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</si>
  <si>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</si>
  <si>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</si>
  <si>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</si>
  <si>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</si>
  <si>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</si>
  <si>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</si>
  <si>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</si>
  <si>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</si>
  <si>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</si>
  <si>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</si>
  <si>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</si>
  <si>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</si>
  <si>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</si>
  <si>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</si>
  <si>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</si>
  <si>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</si>
  <si>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</si>
  <si>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</si>
  <si>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</si>
  <si>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</si>
  <si>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</si>
  <si>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</si>
  <si>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</si>
  <si>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</si>
  <si>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</si>
  <si>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</si>
  <si>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</si>
  <si>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</si>
  <si>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</si>
  <si>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</si>
  <si>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</si>
  <si>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</si>
  <si>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</si>
  <si>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</si>
  <si>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</si>
  <si>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</si>
  <si>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</si>
  <si>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</si>
  <si>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</si>
  <si>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</si>
  <si>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</si>
  <si>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</si>
  <si>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</si>
  <si>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</si>
  <si>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</si>
  <si>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</si>
  <si>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</si>
  <si>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</si>
  <si>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</si>
  <si>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</si>
  <si>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</si>
  <si>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</si>
  <si>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</si>
  <si>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</si>
  <si>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</si>
  <si>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</si>
  <si>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</si>
  <si>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</si>
  <si>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</si>
  <si>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</si>
  <si>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</si>
  <si>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</si>
  <si>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</si>
  <si>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</si>
  <si>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</si>
  <si>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</si>
  <si>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</si>
  <si>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</si>
  <si>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</si>
  <si>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</si>
  <si>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</si>
  <si>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</si>
  <si>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</si>
  <si>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</si>
  <si>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</si>
  <si>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</si>
  <si>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</si>
  <si>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</si>
  <si>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</si>
  <si>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</si>
  <si>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</si>
  <si>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</si>
  <si>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</si>
  <si>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</si>
  <si>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</si>
  <si>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</si>
  <si>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</si>
  <si>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</si>
  <si>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</si>
  <si>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</si>
  <si>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</si>
  <si>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</si>
  <si>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</si>
  <si>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</si>
  <si>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</si>
  <si>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</si>
  <si>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</si>
  <si>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</si>
  <si>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</si>
  <si>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</si>
  <si>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</si>
  <si>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</si>
  <si>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</si>
  <si>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</si>
  <si>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</si>
  <si>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</si>
  <si>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</si>
  <si>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</si>
  <si>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</si>
  <si>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</si>
  <si>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</si>
  <si>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</si>
  <si>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</si>
  <si>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</si>
  <si>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</si>
  <si>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</si>
  <si>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</si>
  <si>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</si>
  <si>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</si>
  <si>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</si>
  <si>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</si>
  <si>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</si>
  <si>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</si>
  <si>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</si>
  <si>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</si>
  <si>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</si>
  <si>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</si>
  <si>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</si>
  <si>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</si>
  <si>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</si>
  <si>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</si>
  <si>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</si>
  <si>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</si>
  <si>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</si>
  <si>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</si>
  <si>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</si>
  <si>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</si>
  <si>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</si>
  <si>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</si>
  <si>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</si>
  <si>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</si>
  <si>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</si>
  <si>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</si>
  <si>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</si>
  <si>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</si>
  <si>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</si>
  <si>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</si>
  <si>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</si>
  <si>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</si>
  <si>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</si>
  <si>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</si>
  <si>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</si>
  <si>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</si>
  <si>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</si>
  <si>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</si>
  <si>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</si>
  <si>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</si>
  <si>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</si>
  <si>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</si>
  <si>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</si>
  <si>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</si>
  <si>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</si>
  <si>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</si>
  <si>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</si>
  <si>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</si>
  <si>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</si>
  <si>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</si>
  <si>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</si>
  <si>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</si>
  <si>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</si>
  <si>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</si>
  <si>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</si>
  <si>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</si>
  <si>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</si>
  <si>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</si>
  <si>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</si>
  <si>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</si>
  <si>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</si>
  <si>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</si>
  <si>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</si>
  <si>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</si>
  <si>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</si>
  <si>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</si>
  <si>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</si>
  <si>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</si>
  <si>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</si>
  <si>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</si>
  <si>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</si>
  <si>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</si>
  <si>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</si>
  <si>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</si>
  <si>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</si>
  <si>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</si>
  <si>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</si>
  <si>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</si>
  <si>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</si>
  <si>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</si>
  <si>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</si>
  <si>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</si>
  <si>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</si>
  <si>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</si>
  <si>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</si>
  <si>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</si>
  <si>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</si>
  <si>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</si>
  <si>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</si>
  <si>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</si>
  <si>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</si>
  <si>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</si>
  <si>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</si>
  <si>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</si>
  <si>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</si>
  <si>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</si>
  <si>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</si>
  <si>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</si>
  <si>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</si>
  <si>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</si>
  <si>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</si>
  <si>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</si>
  <si>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</si>
  <si>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</si>
  <si>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</si>
  <si>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</si>
  <si>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</si>
  <si>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</si>
  <si>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</si>
  <si>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</si>
  <si>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</si>
  <si>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</si>
  <si>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</si>
  <si>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</si>
  <si>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</si>
  <si>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</si>
  <si>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</si>
  <si>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</si>
  <si>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</si>
  <si>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</si>
  <si>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</si>
  <si>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</si>
  <si>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</si>
  <si>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</si>
  <si>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</si>
  <si>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</si>
  <si>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</si>
  <si>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</si>
  <si>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</si>
  <si>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</si>
  <si>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</si>
  <si>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</si>
  <si>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</si>
  <si>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</si>
  <si>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</si>
  <si>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</si>
  <si>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</si>
  <si>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</si>
  <si>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</si>
  <si>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</si>
  <si>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</si>
  <si>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</si>
  <si>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</si>
  <si>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</si>
  <si>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</si>
  <si>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</si>
  <si>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</si>
  <si>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</si>
  <si>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</si>
  <si>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</si>
  <si>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</si>
  <si>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</si>
  <si>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</si>
  <si>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</si>
  <si>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</si>
  <si>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</si>
  <si>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</si>
  <si>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</si>
  <si>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</si>
  <si>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</si>
  <si>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</si>
  <si>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</si>
  <si>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</si>
  <si>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</si>
  <si>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</si>
  <si>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</si>
  <si>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</si>
  <si>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</si>
  <si>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</si>
  <si>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</si>
  <si>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</si>
  <si>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</si>
  <si>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</si>
  <si>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</si>
  <si>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</si>
  <si>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</si>
  <si>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</si>
  <si>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</si>
  <si>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</si>
  <si>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</si>
  <si>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</si>
  <si>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</si>
  <si>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</si>
  <si>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</si>
  <si>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</si>
  <si>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</si>
  <si>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</si>
  <si>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</si>
  <si>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</si>
  <si>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</si>
  <si>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</si>
  <si>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</si>
  <si>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</si>
  <si>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</si>
  <si>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</si>
  <si>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</si>
  <si>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</si>
  <si>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</si>
  <si>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</si>
  <si>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</si>
  <si>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</si>
  <si>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</si>
  <si>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</si>
  <si>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</si>
  <si>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</si>
  <si>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</si>
  <si>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</si>
  <si>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</si>
  <si>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</si>
  <si>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</si>
  <si>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</si>
  <si>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</si>
  <si>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</si>
  <si>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</si>
  <si>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</si>
  <si>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</si>
  <si>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</si>
  <si>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</si>
  <si>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</si>
  <si>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</si>
  <si>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</si>
  <si>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</si>
  <si>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</si>
  <si>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</si>
  <si>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</si>
  <si>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</si>
  <si>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</si>
  <si>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</si>
  <si>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</si>
  <si>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</si>
  <si>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</si>
  <si>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</si>
  <si>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</si>
  <si>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</si>
  <si>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</si>
  <si>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</si>
  <si>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</si>
  <si>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</si>
  <si>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</si>
  <si>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</si>
  <si>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</si>
  <si>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</si>
  <si>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</si>
  <si>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</si>
  <si>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</si>
  <si>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</si>
  <si>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</si>
  <si>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</si>
  <si>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</si>
  <si>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</si>
  <si>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</si>
  <si>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</si>
  <si>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</si>
  <si>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</si>
  <si>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</si>
  <si>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</si>
  <si>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</si>
  <si>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</si>
  <si>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</si>
  <si>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</si>
  <si>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</si>
  <si>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</si>
  <si>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</si>
  <si>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</si>
  <si>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</si>
  <si>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</si>
  <si>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</si>
  <si>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</si>
  <si>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</si>
  <si>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</si>
  <si>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</si>
  <si>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</si>
  <si>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</si>
  <si>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</si>
  <si>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</si>
  <si>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</si>
  <si>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</si>
  <si>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</si>
  <si>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</si>
  <si>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</si>
  <si>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</si>
  <si>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</si>
  <si>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</si>
  <si>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</si>
  <si>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</si>
  <si>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</si>
  <si>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</si>
  <si>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</si>
  <si>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</si>
  <si>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</si>
  <si>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</si>
  <si>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</si>
  <si>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</si>
  <si>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</si>
  <si>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</si>
  <si>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</si>
  <si>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</si>
  <si>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</si>
  <si>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</si>
  <si>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</si>
  <si>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</si>
  <si>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</si>
  <si>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</si>
  <si>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</si>
  <si>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</si>
  <si>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</si>
  <si>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</si>
  <si>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</si>
  <si>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</si>
  <si>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</si>
  <si>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</si>
  <si>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</si>
  <si>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</si>
  <si>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</si>
  <si>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</si>
  <si>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</si>
  <si>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</si>
  <si>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</si>
  <si>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</si>
  <si>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</si>
  <si>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</si>
  <si>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</si>
  <si>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</si>
  <si>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</si>
  <si>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</si>
  <si>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</si>
  <si>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</si>
  <si>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</si>
  <si>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</si>
  <si>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</si>
  <si>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</si>
  <si>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</si>
  <si>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</si>
  <si>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</si>
  <si>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</si>
  <si>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</si>
  <si>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</si>
  <si>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</si>
  <si>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</si>
  <si>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</si>
  <si>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</si>
  <si>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</si>
  <si>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</si>
  <si>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</si>
  <si>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</si>
  <si>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</si>
  <si>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</si>
  <si>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</si>
  <si>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</si>
  <si>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</si>
  <si>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</si>
  <si>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</si>
  <si>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</si>
  <si>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</si>
  <si>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</si>
  <si>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</si>
  <si>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</si>
  <si>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</si>
  <si>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</si>
  <si>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</si>
  <si>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</si>
  <si>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</si>
  <si>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</si>
  <si>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</si>
  <si>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</si>
  <si>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</si>
  <si>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</si>
  <si>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</si>
  <si>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</si>
  <si>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</si>
  <si>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</si>
  <si>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</si>
  <si>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</si>
  <si>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</si>
  <si>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</si>
  <si>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</si>
  <si>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</si>
  <si>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</si>
  <si>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</si>
  <si>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</si>
  <si>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</si>
  <si>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</si>
  <si>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</si>
  <si>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</si>
  <si>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</si>
  <si>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</si>
  <si>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</si>
  <si>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</si>
  <si>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</si>
  <si>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</si>
  <si>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</si>
  <si>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</si>
  <si>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</si>
  <si>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</si>
  <si>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</si>
  <si>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</si>
  <si>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</si>
  <si>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</si>
  <si>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</si>
  <si>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</si>
  <si>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</si>
  <si>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</si>
  <si>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</si>
  <si>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</si>
  <si>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</si>
  <si>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</si>
  <si>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</si>
  <si>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</si>
  <si>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</si>
  <si>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</si>
  <si>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</si>
  <si>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</si>
  <si>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</si>
  <si>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</si>
  <si>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</si>
  <si>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</si>
  <si>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</si>
  <si>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</si>
  <si>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</si>
  <si>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</si>
  <si>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</si>
  <si>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</si>
  <si>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</si>
  <si>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</si>
  <si>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</si>
  <si>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</si>
  <si>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</si>
  <si>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</si>
  <si>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</si>
  <si>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</si>
  <si>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</si>
  <si>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</si>
  <si>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</si>
  <si>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</si>
  <si>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</si>
  <si>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</si>
  <si>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</si>
  <si>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</si>
  <si>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</si>
  <si>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</si>
  <si>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</si>
  <si>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</si>
  <si>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</si>
  <si>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</si>
  <si>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</si>
  <si>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</si>
  <si>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</si>
  <si>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</si>
  <si>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</si>
  <si>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</si>
  <si>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</si>
  <si>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</si>
  <si>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</si>
  <si>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</si>
  <si>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</si>
  <si>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</si>
  <si>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</si>
  <si>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</si>
  <si>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</si>
  <si>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</si>
  <si>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</si>
  <si>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</si>
  <si>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</si>
  <si>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</si>
  <si>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</si>
  <si>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</si>
  <si>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</si>
  <si>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</si>
  <si>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</si>
  <si>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</si>
  <si>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</si>
  <si>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</si>
  <si>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</si>
  <si>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</si>
  <si>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</si>
  <si>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</si>
  <si>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</si>
  <si>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</si>
  <si>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</si>
  <si>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</si>
  <si>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</si>
  <si>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</si>
  <si>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</si>
  <si>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</si>
  <si>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</si>
  <si>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</si>
  <si>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</si>
  <si>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</si>
  <si>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</si>
  <si>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</si>
  <si>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</si>
  <si>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</si>
  <si>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</si>
  <si>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</si>
  <si>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</si>
  <si>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</si>
  <si>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</si>
  <si>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</si>
  <si>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</si>
  <si>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</si>
  <si>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</si>
  <si>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</si>
  <si>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</si>
  <si>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</si>
  <si>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</si>
  <si>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</si>
  <si>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</si>
  <si>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</si>
  <si>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</si>
  <si>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</si>
  <si>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</si>
  <si>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</si>
  <si>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</si>
  <si>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</si>
  <si>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</si>
  <si>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</si>
  <si>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</si>
  <si>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</si>
  <si>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</si>
  <si>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</si>
  <si>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</si>
  <si>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</si>
  <si>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</si>
  <si>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</si>
  <si>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</si>
  <si>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</si>
  <si>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</si>
  <si>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</si>
  <si>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</si>
  <si>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</si>
  <si>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</si>
  <si>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</si>
  <si>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</si>
  <si>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</si>
  <si>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</si>
  <si>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</si>
  <si>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</si>
  <si>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</si>
  <si>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</si>
  <si>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</si>
  <si>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</si>
  <si>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</si>
  <si>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</si>
  <si>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</si>
  <si>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</si>
  <si>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</si>
  <si>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</si>
  <si>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</si>
  <si>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</si>
  <si>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</si>
  <si>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</si>
  <si>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</si>
  <si>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</si>
  <si>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</si>
  <si>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</si>
  <si>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</si>
  <si>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</si>
  <si>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</si>
  <si>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</si>
  <si>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</si>
  <si>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</si>
  <si>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</si>
  <si>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</si>
  <si>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</si>
  <si>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</si>
  <si>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</si>
  <si>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</si>
  <si>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</si>
  <si>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</si>
  <si>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</si>
  <si>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</si>
  <si>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</si>
  <si>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</si>
  <si>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</si>
  <si>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</si>
  <si>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</si>
  <si>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</si>
  <si>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</si>
  <si>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</si>
  <si>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</si>
  <si>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</si>
  <si>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</si>
  <si>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</si>
  <si>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</si>
  <si>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</si>
  <si>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</si>
  <si>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</si>
  <si>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</si>
  <si>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</si>
  <si>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</si>
  <si>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</si>
  <si>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</si>
  <si>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</si>
  <si>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</si>
  <si>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</si>
  <si>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</si>
  <si>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</si>
  <si>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</si>
  <si>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</si>
  <si>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</si>
  <si>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</si>
  <si>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</si>
  <si>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</si>
  <si>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</si>
  <si>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</si>
  <si>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</si>
  <si>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</si>
  <si>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</si>
  <si>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</si>
  <si>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</si>
  <si>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</si>
  <si>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</si>
  <si>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</si>
  <si>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</si>
  <si>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</si>
  <si>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</si>
  <si>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</si>
  <si>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</si>
  <si>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</si>
  <si>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</si>
  <si>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</si>
  <si>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</si>
  <si>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</si>
  <si>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</si>
  <si>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</si>
  <si>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</si>
  <si>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</si>
  <si>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</si>
  <si>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</si>
  <si>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</si>
  <si>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</si>
  <si>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</si>
  <si>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</si>
  <si>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</si>
  <si>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</si>
  <si>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</si>
  <si>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</si>
  <si>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</si>
  <si>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</si>
  <si>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</si>
  <si>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</si>
  <si>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</si>
  <si>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</si>
  <si>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</si>
  <si>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</si>
  <si>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</si>
  <si>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</si>
  <si>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</si>
  <si>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</si>
  <si>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</si>
  <si>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</si>
  <si>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</si>
  <si>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</si>
  <si>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</si>
  <si>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</si>
  <si>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</si>
  <si>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</si>
  <si>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</si>
  <si>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</si>
  <si>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</si>
  <si>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</si>
  <si>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</si>
  <si>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</si>
  <si>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</si>
  <si>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</si>
  <si>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</si>
  <si>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</si>
  <si>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</si>
  <si>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</si>
  <si>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</si>
  <si>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</si>
  <si>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</si>
  <si>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</si>
  <si>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</si>
  <si>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</si>
  <si>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</si>
  <si>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</si>
  <si>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</si>
  <si>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</si>
  <si>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</si>
  <si>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</si>
  <si>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</si>
  <si>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</si>
  <si>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</si>
  <si>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</si>
  <si>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</si>
  <si>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</si>
  <si>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</si>
  <si>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</si>
  <si>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</si>
  <si>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</si>
  <si>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</si>
  <si>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</si>
  <si>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</si>
  <si>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</si>
  <si>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</si>
  <si>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</si>
  <si>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</si>
  <si>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</si>
  <si>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</si>
  <si>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</si>
  <si>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</si>
  <si>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</si>
  <si>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</si>
  <si>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</si>
  <si>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</si>
  <si>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</si>
  <si>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</si>
  <si>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</si>
  <si>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</si>
  <si>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</si>
  <si>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</si>
  <si>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</si>
  <si>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</si>
  <si>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</si>
  <si>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</si>
  <si>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</si>
  <si>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</si>
  <si>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</si>
  <si>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</si>
  <si>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</si>
  <si>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</si>
  <si>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</si>
  <si>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</si>
  <si>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</si>
  <si>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</si>
  <si>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</si>
  <si>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</si>
  <si>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</si>
  <si>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</si>
  <si>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</si>
  <si>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</si>
  <si>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</si>
  <si>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</si>
  <si>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</si>
  <si>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</si>
  <si>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</si>
  <si>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</si>
  <si>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</si>
  <si>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</si>
  <si>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</si>
  <si>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</si>
  <si>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</si>
  <si>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</si>
  <si>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</si>
  <si>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</si>
  <si>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</si>
  <si>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</si>
  <si>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</si>
  <si>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</si>
  <si>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</si>
  <si>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</si>
  <si>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</si>
  <si>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</si>
  <si>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</si>
  <si>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</si>
  <si>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</si>
  <si>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</si>
  <si>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</si>
  <si>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</si>
  <si>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</si>
  <si>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</si>
  <si>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</si>
  <si>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</si>
  <si>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</si>
  <si>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</si>
  <si>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</si>
  <si>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</si>
  <si>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</si>
  <si>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</si>
  <si>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</si>
  <si>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</si>
  <si>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</si>
  <si>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</si>
  <si>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</si>
  <si>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</si>
  <si>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</si>
  <si>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</si>
  <si>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</si>
  <si>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</si>
  <si>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</si>
  <si>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</si>
  <si>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</si>
  <si>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</si>
  <si>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</si>
  <si>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</si>
  <si>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</si>
  <si>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</si>
  <si>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</si>
  <si>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</si>
  <si>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</si>
  <si>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</si>
  <si>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</si>
  <si>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</si>
  <si>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</si>
  <si>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</si>
  <si>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</si>
  <si>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</si>
  <si>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</si>
  <si>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</si>
  <si>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</si>
  <si>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</si>
  <si>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</si>
  <si>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</si>
  <si>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</si>
  <si>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</si>
  <si>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</si>
  <si>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</si>
  <si>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</si>
  <si>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</si>
  <si>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</si>
  <si>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</si>
  <si>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</si>
  <si>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</si>
  <si>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</si>
  <si>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</si>
  <si>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</si>
  <si>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</si>
  <si>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</si>
  <si>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</si>
  <si>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</si>
  <si>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</si>
  <si>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</si>
  <si>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</si>
  <si>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</si>
  <si>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</si>
  <si>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</si>
  <si>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</si>
  <si>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</si>
  <si>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</si>
  <si>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</si>
  <si>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</si>
  <si>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</si>
  <si>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</si>
  <si>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</si>
  <si>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</si>
  <si>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</si>
  <si>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</si>
  <si>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</si>
  <si>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</si>
  <si>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</si>
  <si>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</si>
  <si>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</si>
  <si>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</si>
  <si>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</si>
  <si>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</si>
  <si>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</si>
  <si>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</si>
  <si>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</si>
  <si>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</si>
  <si>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</si>
  <si>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</si>
  <si>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</si>
  <si>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</si>
  <si>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</si>
  <si>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</si>
  <si>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</si>
  <si>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</si>
  <si>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</si>
  <si>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</si>
  <si>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</si>
  <si>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</si>
  <si>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</si>
  <si>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</si>
  <si>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</si>
  <si>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</si>
  <si>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</si>
  <si>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</si>
  <si>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</si>
  <si>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</si>
  <si>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</si>
  <si>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</si>
  <si>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</si>
  <si>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</si>
  <si>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</si>
  <si>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</si>
  <si>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</si>
  <si>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</si>
  <si>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</si>
  <si>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</si>
  <si>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</si>
  <si>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</si>
  <si>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</si>
  <si>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</si>
  <si>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</si>
  <si>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</si>
  <si>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</si>
  <si>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</si>
  <si>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</si>
  <si>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</si>
  <si>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</si>
  <si>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</si>
  <si>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</si>
  <si>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</si>
  <si>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</si>
  <si>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</si>
  <si>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</si>
  <si>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</si>
  <si>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</si>
  <si>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</si>
  <si>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</si>
  <si>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</si>
  <si>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</si>
  <si>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</si>
  <si>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</si>
  <si>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</si>
  <si>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</si>
  <si>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</si>
  <si>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</si>
  <si>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</si>
  <si>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</si>
  <si>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</si>
  <si>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</si>
  <si>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</si>
  <si>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</si>
  <si>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</si>
  <si>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</si>
  <si>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</si>
  <si>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</si>
  <si>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</si>
  <si>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</si>
  <si>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</si>
  <si>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</si>
  <si>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</si>
  <si>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</si>
  <si>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</si>
  <si>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</si>
  <si>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</si>
  <si>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</si>
  <si>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</si>
  <si>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</si>
  <si>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</si>
  <si>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</si>
  <si>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</si>
  <si>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</si>
  <si>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</si>
  <si>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</si>
  <si>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</si>
  <si>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</si>
  <si>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</si>
  <si>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</si>
  <si>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</si>
  <si>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</si>
  <si>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</si>
  <si>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</si>
  <si>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</si>
  <si>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</si>
  <si>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</si>
  <si>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</si>
  <si>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</si>
  <si>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</si>
  <si>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</si>
  <si>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</si>
  <si>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</si>
  <si>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</si>
  <si>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</si>
  <si>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</si>
  <si>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</si>
  <si>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</si>
  <si>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</si>
  <si>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</si>
  <si>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</si>
  <si>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</si>
  <si>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</si>
  <si>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</si>
  <si>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</si>
  <si>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</si>
  <si>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</si>
  <si>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</si>
  <si>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</si>
  <si>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</si>
  <si>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</si>
  <si>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</si>
  <si>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</si>
  <si>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</si>
  <si>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</si>
  <si>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</si>
  <si>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</si>
  <si>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</si>
  <si>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</si>
  <si>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</si>
  <si>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</si>
  <si>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</si>
  <si>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</si>
  <si>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</si>
  <si>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</si>
  <si>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</si>
  <si>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</si>
  <si>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</si>
  <si>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</si>
  <si>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</si>
  <si>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</si>
  <si>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</si>
  <si>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</si>
  <si>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</si>
  <si>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</si>
  <si>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</si>
  <si>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</si>
  <si>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</si>
  <si>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</si>
  <si>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</si>
  <si>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</si>
  <si>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</si>
  <si>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</si>
  <si>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</si>
  <si>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</si>
  <si>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</si>
  <si>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</si>
  <si>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</si>
  <si>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</si>
  <si>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</si>
  <si>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</si>
  <si>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</si>
  <si>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</si>
  <si>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</si>
  <si>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</si>
  <si>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</si>
  <si>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</si>
  <si>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</si>
  <si>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</si>
  <si>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</si>
  <si>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</si>
  <si>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</si>
  <si>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</si>
  <si>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</si>
  <si>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</si>
  <si>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</si>
  <si>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</si>
  <si>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</si>
  <si>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</si>
  <si>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</si>
  <si>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</si>
  <si>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</si>
  <si>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</si>
  <si>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</si>
  <si>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</si>
  <si>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</si>
  <si>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</si>
  <si>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</si>
  <si>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</si>
  <si>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</si>
  <si>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</si>
  <si>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</si>
  <si>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</si>
  <si>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</si>
  <si>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</si>
  <si>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</si>
  <si>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</si>
  <si>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</si>
  <si>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</si>
  <si>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</si>
  <si>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</si>
  <si>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</si>
  <si>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</si>
  <si>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</si>
  <si>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</si>
  <si>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</si>
  <si>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</si>
  <si>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</si>
  <si>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</si>
  <si>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</si>
  <si>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</si>
  <si>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</si>
  <si>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</si>
  <si>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</si>
  <si>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</si>
  <si>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</si>
  <si>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</si>
  <si>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</si>
  <si>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</si>
  <si>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</si>
  <si>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</si>
  <si>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</si>
  <si>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</si>
  <si>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</si>
  <si>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</si>
  <si>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</si>
  <si>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</si>
  <si>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</si>
  <si>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</si>
  <si>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</si>
  <si>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</si>
  <si>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</si>
  <si>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</si>
  <si>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</si>
  <si>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</si>
  <si>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</si>
  <si>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</si>
  <si>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</si>
  <si>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</si>
  <si>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</si>
  <si>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</si>
  <si>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</si>
  <si>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</si>
  <si>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</si>
  <si>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</si>
  <si>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</si>
  <si>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</si>
  <si>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</si>
  <si>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</si>
  <si>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</si>
  <si>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</si>
  <si>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</si>
  <si>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</si>
  <si>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</si>
  <si>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</si>
  <si>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</si>
  <si>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</si>
  <si>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</si>
  <si>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</si>
  <si>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</si>
  <si>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</si>
  <si>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</si>
  <si>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</si>
  <si>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</si>
  <si>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</si>
  <si>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</si>
  <si>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</si>
  <si>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</si>
  <si>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</si>
  <si>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</si>
  <si>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</si>
  <si>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</si>
  <si>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</si>
  <si>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</si>
  <si>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</si>
  <si>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</si>
  <si>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</si>
  <si>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</si>
  <si>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</si>
  <si>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</si>
  <si>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</si>
  <si>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</si>
  <si>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</si>
  <si>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</si>
  <si>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</si>
  <si>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</si>
  <si>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</si>
  <si>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</si>
  <si>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</si>
  <si>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</si>
  <si>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</si>
  <si>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</si>
  <si>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</si>
  <si>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</si>
  <si>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</si>
  <si>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</si>
  <si>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</si>
  <si>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</si>
  <si>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</si>
  <si>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</si>
  <si>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</si>
  <si>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</si>
  <si>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</si>
  <si>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</si>
  <si>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</si>
  <si>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</si>
  <si>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</si>
  <si>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</si>
  <si>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</si>
  <si>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</si>
  <si>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</si>
  <si>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</si>
  <si>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</si>
  <si>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</si>
  <si>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</si>
  <si>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</si>
  <si>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</si>
  <si>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</si>
  <si>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</si>
  <si>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</si>
  <si>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</si>
  <si>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</si>
  <si>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</si>
  <si>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</si>
  <si>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</si>
  <si>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</si>
  <si>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</si>
  <si>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</si>
  <si>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</si>
  <si>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</si>
  <si>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</si>
  <si>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</si>
  <si>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</si>
  <si>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</si>
  <si>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</si>
  <si>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</si>
  <si>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</si>
  <si>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</si>
  <si>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</si>
  <si>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</si>
  <si>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</si>
  <si>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</si>
  <si>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</si>
  <si>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</si>
  <si>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</si>
  <si>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</si>
  <si>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</si>
  <si>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</si>
  <si>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</si>
  <si>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</si>
  <si>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</si>
  <si>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</si>
  <si>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</si>
  <si>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</si>
  <si>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</si>
  <si>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</si>
  <si>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</si>
  <si>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</si>
  <si>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</si>
  <si>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</si>
  <si>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</si>
  <si>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</si>
  <si>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</si>
  <si>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</si>
  <si>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</si>
  <si>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</si>
  <si>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</si>
  <si>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</si>
  <si>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</si>
  <si>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</si>
  <si>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</si>
  <si>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</si>
  <si>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</si>
  <si>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</si>
  <si>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</si>
  <si>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</si>
  <si>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</si>
  <si>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</si>
  <si>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</si>
  <si>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</si>
  <si>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</si>
  <si>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</si>
  <si>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</si>
  <si>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</si>
  <si>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</si>
  <si>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</si>
  <si>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</si>
  <si>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</si>
  <si>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</si>
  <si>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</si>
  <si>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</si>
  <si>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</si>
  <si>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</si>
  <si>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</si>
  <si>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</si>
  <si>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</si>
  <si>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</si>
  <si>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</si>
  <si>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</si>
  <si>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</si>
  <si>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</si>
  <si>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</si>
  <si>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</si>
  <si>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</si>
  <si>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</si>
  <si>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</si>
  <si>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</si>
  <si>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</si>
  <si>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</si>
  <si>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</si>
  <si>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</si>
  <si>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</si>
  <si>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</si>
  <si>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</si>
  <si>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</si>
  <si>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</si>
  <si>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</si>
  <si>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</si>
  <si>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</si>
  <si>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</si>
  <si>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</si>
  <si>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</si>
  <si>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</si>
  <si>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</si>
  <si>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</si>
  <si>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</si>
  <si>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</si>
  <si>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</si>
  <si>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</si>
  <si>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</si>
  <si>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</si>
  <si>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</si>
  <si>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</si>
  <si>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</si>
  <si>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</si>
  <si>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</si>
  <si>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</si>
  <si>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</si>
  <si>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</si>
  <si>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</si>
  <si>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</si>
  <si>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</si>
  <si>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</si>
  <si>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</si>
  <si>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</si>
  <si>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</si>
  <si>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</si>
  <si>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</si>
  <si>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</si>
  <si>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</si>
  <si>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</si>
  <si>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</si>
  <si>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</si>
  <si>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</si>
  <si>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</si>
  <si>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</si>
  <si>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</si>
  <si>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</si>
  <si>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</si>
  <si>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</si>
  <si>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</si>
  <si>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</si>
  <si>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</si>
  <si>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</si>
  <si>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</si>
  <si>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</si>
  <si>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</si>
  <si>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</si>
  <si>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</si>
  <si>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</si>
  <si>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</si>
  <si>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</si>
  <si>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</si>
  <si>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</si>
  <si>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</si>
  <si>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</si>
  <si>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</si>
  <si>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</si>
  <si>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</si>
  <si>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</si>
  <si>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</si>
  <si>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</si>
  <si>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</si>
  <si>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</si>
  <si>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</si>
  <si>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</si>
  <si>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</si>
  <si>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</si>
  <si>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</si>
  <si>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</si>
  <si>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</si>
  <si>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</si>
  <si>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</si>
  <si>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</si>
  <si>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</si>
  <si>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</si>
  <si>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</si>
  <si>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</si>
  <si>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</si>
  <si>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</si>
  <si>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</si>
  <si>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</si>
  <si>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</si>
  <si>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</si>
  <si>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</si>
  <si>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</si>
  <si>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</si>
  <si>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</si>
  <si>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</si>
  <si>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</si>
  <si>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</si>
  <si>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</si>
  <si>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</si>
  <si>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</si>
  <si>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</si>
  <si>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</si>
  <si>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</si>
  <si>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</si>
  <si>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</si>
  <si>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</si>
  <si>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</si>
  <si>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</si>
  <si>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</si>
  <si>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</si>
  <si>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</si>
  <si>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</si>
  <si>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</si>
  <si>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</si>
  <si>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</si>
  <si>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</si>
  <si>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</si>
  <si>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</si>
  <si>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</si>
  <si>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</si>
  <si>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</si>
  <si>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</si>
  <si>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</si>
  <si>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</si>
  <si>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</si>
  <si>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</si>
  <si>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</si>
  <si>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</si>
  <si>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</si>
  <si>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</si>
  <si>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</si>
  <si>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</si>
  <si>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</si>
  <si>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</si>
  <si>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</si>
  <si>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</si>
  <si>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</si>
  <si>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</si>
  <si>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</si>
  <si>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</si>
  <si>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</si>
  <si>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</si>
  <si>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</si>
  <si>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</si>
  <si>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</si>
  <si>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</si>
  <si>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</si>
  <si>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</si>
  <si>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</si>
  <si>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</si>
  <si>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</si>
  <si>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</si>
  <si>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</si>
  <si>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</si>
  <si>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</si>
  <si>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</si>
  <si>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</si>
  <si>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</si>
  <si>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</si>
  <si>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</si>
  <si>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</si>
  <si>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</si>
  <si>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</si>
  <si>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</si>
  <si>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</si>
  <si>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</si>
  <si>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</si>
  <si>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</si>
  <si>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</si>
  <si>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</si>
  <si>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</si>
  <si>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</si>
  <si>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</si>
  <si>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</si>
  <si>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</si>
  <si>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</si>
  <si>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</si>
  <si>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</si>
  <si>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</si>
  <si>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</si>
  <si>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</si>
  <si>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</si>
  <si>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</si>
  <si>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</si>
  <si>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</si>
  <si>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</si>
  <si>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</si>
  <si>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</si>
  <si>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</si>
  <si>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</si>
  <si>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</si>
  <si>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</si>
  <si>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</si>
  <si>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</si>
  <si>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</si>
  <si>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</si>
  <si>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</si>
  <si>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</si>
  <si>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</si>
  <si>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</si>
  <si>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</si>
  <si>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</si>
  <si>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</si>
  <si>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</si>
  <si>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</si>
  <si>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</si>
  <si>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</si>
  <si>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</si>
  <si>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</si>
  <si>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</si>
  <si>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</si>
  <si>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</si>
  <si>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</si>
  <si>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</si>
  <si>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</si>
  <si>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</si>
  <si>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</si>
  <si>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</si>
  <si>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</si>
  <si>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</si>
  <si>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</si>
  <si>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</si>
  <si>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</si>
  <si>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</si>
  <si>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</si>
  <si>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</si>
  <si>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</si>
  <si>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</si>
  <si>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</si>
  <si>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</si>
  <si>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</si>
  <si>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</si>
  <si>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</si>
  <si>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</si>
  <si>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</si>
  <si>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</si>
  <si>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</si>
  <si>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</si>
  <si>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</si>
  <si>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</si>
  <si>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</si>
  <si>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</si>
  <si>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</si>
  <si>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</si>
  <si>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</si>
  <si>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</si>
  <si>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</si>
  <si>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</si>
  <si>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</si>
  <si>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</si>
  <si>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</si>
  <si>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</si>
  <si>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</si>
  <si>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</si>
  <si>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</si>
  <si>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</si>
  <si>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</si>
  <si>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</si>
  <si>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</si>
  <si>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</si>
  <si>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</si>
  <si>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</si>
  <si>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</si>
  <si>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</si>
  <si>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</si>
  <si>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</si>
  <si>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</si>
  <si>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</si>
  <si>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</si>
  <si>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</si>
  <si>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</si>
  <si>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</si>
  <si>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</si>
  <si>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</si>
  <si>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</si>
  <si>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</si>
  <si>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</si>
  <si>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</si>
  <si>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</si>
  <si>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</si>
  <si>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</si>
  <si>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</si>
  <si>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</si>
  <si>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</si>
  <si>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</si>
  <si>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</si>
  <si>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</si>
  <si>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</si>
  <si>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</si>
  <si>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</si>
  <si>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</si>
  <si>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</si>
  <si>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</si>
  <si>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</si>
  <si>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</si>
  <si>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</si>
  <si>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</si>
  <si>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</si>
  <si>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</si>
  <si>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</si>
  <si>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</si>
  <si>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</si>
  <si>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</si>
  <si>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</si>
  <si>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</si>
  <si>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</si>
  <si>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</si>
  <si>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</si>
  <si>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</si>
  <si>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</si>
  <si>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</si>
  <si>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</si>
  <si>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</si>
  <si>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</si>
  <si>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</si>
  <si>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</si>
  <si>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</si>
  <si>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</si>
  <si>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</si>
  <si>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</si>
  <si>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</si>
  <si>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</si>
  <si>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</si>
  <si>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</si>
  <si>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</si>
  <si>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</si>
  <si>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</si>
  <si>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</si>
  <si>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</si>
  <si>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</si>
  <si>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</si>
  <si>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</si>
  <si>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</si>
  <si>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</si>
  <si>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</si>
  <si>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</si>
  <si>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</si>
  <si>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</si>
  <si>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</si>
  <si>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</si>
  <si>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</si>
  <si>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</si>
  <si>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</si>
  <si>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</si>
  <si>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</si>
  <si>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</si>
  <si>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</si>
  <si>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</si>
  <si>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</si>
  <si>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</si>
  <si>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</si>
  <si>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</si>
  <si>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</si>
  <si>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</si>
  <si>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</si>
  <si>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</si>
  <si>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</si>
  <si>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</si>
  <si>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</si>
  <si>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</si>
  <si>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</si>
  <si>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</si>
  <si>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</si>
  <si>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</si>
  <si>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</si>
  <si>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</si>
  <si>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</si>
  <si>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</si>
  <si>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</si>
  <si>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</si>
  <si>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</si>
  <si>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</si>
  <si>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</si>
  <si>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</si>
  <si>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</si>
  <si>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</si>
  <si>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</si>
  <si>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</si>
  <si>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</si>
  <si>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</si>
  <si>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</si>
  <si>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</si>
  <si>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</si>
  <si>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</si>
  <si>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</si>
  <si>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</si>
  <si>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</si>
  <si>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</si>
  <si>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</si>
  <si>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</si>
  <si>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</si>
  <si>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</si>
  <si>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</si>
  <si>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</si>
  <si>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</si>
  <si>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</si>
  <si>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</si>
  <si>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</si>
  <si>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</si>
  <si>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</si>
  <si>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</si>
  <si>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</si>
  <si>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</si>
  <si>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</si>
  <si>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</si>
  <si>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</si>
  <si>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</si>
  <si>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</si>
  <si>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</si>
  <si>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</si>
  <si>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</si>
  <si>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</si>
  <si>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</si>
  <si>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</si>
  <si>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</si>
  <si>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</si>
  <si>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</si>
  <si>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</si>
  <si>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</si>
  <si>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</si>
  <si>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</si>
  <si>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</si>
  <si>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</si>
  <si>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</si>
  <si>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</si>
  <si>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</si>
  <si>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</si>
  <si>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</si>
  <si>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</si>
  <si>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</si>
  <si>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</si>
  <si>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</si>
  <si>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</si>
  <si>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</si>
  <si>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</si>
  <si>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</si>
  <si>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</si>
  <si>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</si>
  <si>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</si>
  <si>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</si>
  <si>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</si>
  <si>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</si>
  <si>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</si>
  <si>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</si>
  <si>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</si>
  <si>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</si>
  <si>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</si>
  <si>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</si>
  <si>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</si>
  <si>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</si>
  <si>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</si>
  <si>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</si>
  <si>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</si>
  <si>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</si>
  <si>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</si>
  <si>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</si>
  <si>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</si>
  <si>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</si>
  <si>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</si>
  <si>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</si>
  <si>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</si>
  <si>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</si>
  <si>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</si>
  <si>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</si>
  <si>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</si>
  <si>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</si>
  <si>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</si>
  <si>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</si>
  <si>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</si>
  <si>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</si>
  <si>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</si>
  <si>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</si>
  <si>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</si>
  <si>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</si>
  <si>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</si>
  <si>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</si>
  <si>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</si>
  <si>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</si>
  <si>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</si>
  <si>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</si>
  <si>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</si>
  <si>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</si>
  <si>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</si>
  <si>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</si>
  <si>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</si>
  <si>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</si>
  <si>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</si>
  <si>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</si>
  <si>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</si>
  <si>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</si>
  <si>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</si>
  <si>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</si>
  <si>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</si>
  <si>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</si>
  <si>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</si>
  <si>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</si>
  <si>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</si>
  <si>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</si>
  <si>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</si>
  <si>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</si>
  <si>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</si>
  <si>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</si>
  <si>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</si>
  <si>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</si>
  <si>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</si>
  <si>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</si>
  <si>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</si>
  <si>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</si>
  <si>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</si>
  <si>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</si>
  <si>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</si>
  <si>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</si>
  <si>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</si>
  <si>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</si>
  <si>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</si>
  <si>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</si>
  <si>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</si>
  <si>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</si>
  <si>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</si>
  <si>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</si>
  <si>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</si>
  <si>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</si>
  <si>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</si>
  <si>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</si>
  <si>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</si>
  <si>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</si>
  <si>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</si>
  <si>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</si>
  <si>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</si>
  <si>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</si>
  <si>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</si>
  <si>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</si>
  <si>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</si>
  <si>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</si>
  <si>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</si>
  <si>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</si>
  <si>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</si>
  <si>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</si>
  <si>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</si>
  <si>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</si>
  <si>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</si>
  <si>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</si>
  <si>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</si>
  <si>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</si>
  <si>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</si>
  <si>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</si>
  <si>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</si>
  <si>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</si>
  <si>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</si>
  <si>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</si>
  <si>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</si>
  <si>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</si>
  <si>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</si>
  <si>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</si>
  <si>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</si>
  <si>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</si>
  <si>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</si>
  <si>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</si>
  <si>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</si>
  <si>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</si>
  <si>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</si>
  <si>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</si>
  <si>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</si>
  <si>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</si>
  <si>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</si>
  <si>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</si>
  <si>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</si>
  <si>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</si>
  <si>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</si>
  <si>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</si>
  <si>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</si>
  <si>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</si>
  <si>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</si>
  <si>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</si>
  <si>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</si>
  <si>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</si>
  <si>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</si>
  <si>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</si>
  <si>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</si>
  <si>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</si>
  <si>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</si>
  <si>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</si>
  <si>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</si>
  <si>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</si>
  <si>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</si>
  <si>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</si>
  <si>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</si>
  <si>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</si>
  <si>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</si>
  <si>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</si>
  <si>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</si>
  <si>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</si>
  <si>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</si>
  <si>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</si>
  <si>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</si>
  <si>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</si>
  <si>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</si>
  <si>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</si>
  <si>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</si>
  <si>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</si>
  <si>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</si>
  <si>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</si>
  <si>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</si>
  <si>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</si>
  <si>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</si>
  <si>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</si>
  <si>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</si>
  <si>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</si>
  <si>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</si>
  <si>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</si>
  <si>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</si>
  <si>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</si>
  <si>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</si>
  <si>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</si>
  <si>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</si>
  <si>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</si>
  <si>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</si>
  <si>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</si>
  <si>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</si>
  <si>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</si>
  <si>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</si>
  <si>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</si>
  <si>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</si>
  <si>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</si>
  <si>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</si>
  <si>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</si>
  <si>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</si>
  <si>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</si>
  <si>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</si>
  <si>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</si>
  <si>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</si>
  <si>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</si>
  <si>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</si>
  <si>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</si>
  <si>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</si>
  <si>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</si>
  <si>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</si>
  <si>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</si>
  <si>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</si>
  <si>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</si>
  <si>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</si>
  <si>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</si>
  <si>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</si>
  <si>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</si>
  <si>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</si>
  <si>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</si>
  <si>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</si>
  <si>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</si>
  <si>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</si>
  <si>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</si>
  <si>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</si>
  <si>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</si>
  <si>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</si>
  <si>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</si>
  <si>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</si>
  <si>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</si>
  <si>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</si>
  <si>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</si>
  <si>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</si>
  <si>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</si>
  <si>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</si>
  <si>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</si>
  <si>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</si>
  <si>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</si>
  <si>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</si>
  <si>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</si>
  <si>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</si>
  <si>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</si>
  <si>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</si>
  <si>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</si>
  <si>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</si>
  <si>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</si>
  <si>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</si>
  <si>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</si>
  <si>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</si>
  <si>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</si>
  <si>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</si>
  <si>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</si>
  <si>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</si>
  <si>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</si>
  <si>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</si>
  <si>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</si>
  <si>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</si>
  <si>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</si>
  <si>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</si>
  <si>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</si>
  <si>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</si>
  <si>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</si>
  <si>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</si>
  <si>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</si>
  <si>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</si>
  <si>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</si>
  <si>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</si>
  <si>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</si>
  <si>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</si>
  <si>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</si>
  <si>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</si>
  <si>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</si>
  <si>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</si>
  <si>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</si>
  <si>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</si>
  <si>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</si>
  <si>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</si>
  <si>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</si>
  <si>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</si>
  <si>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</si>
  <si>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</si>
  <si>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</si>
  <si>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</si>
  <si>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</si>
  <si>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</si>
  <si>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</si>
  <si>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</si>
  <si>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</si>
  <si>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</si>
  <si>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</si>
  <si>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</si>
  <si>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</si>
  <si>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</si>
  <si>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</si>
  <si>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</si>
  <si>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</si>
  <si>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</si>
  <si>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</si>
  <si>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</si>
  <si>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</si>
  <si>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</si>
  <si>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</si>
  <si>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</si>
  <si>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</si>
  <si>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</si>
  <si>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</si>
  <si>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</si>
  <si>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</si>
  <si>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</si>
  <si>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</si>
  <si>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</si>
  <si>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</si>
  <si>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</si>
  <si>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</si>
  <si>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</si>
  <si>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</si>
  <si>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</si>
  <si>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</si>
  <si>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</si>
  <si>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</si>
  <si>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</si>
  <si>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</si>
  <si>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</si>
  <si>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</si>
  <si>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</si>
  <si>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</si>
  <si>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</si>
  <si>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</si>
  <si>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</si>
  <si>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</si>
  <si>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</si>
  <si>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</si>
  <si>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</si>
  <si>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</si>
  <si>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</si>
  <si>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</si>
  <si>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</si>
  <si>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</si>
  <si>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</si>
  <si>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</si>
  <si>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</si>
  <si>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</si>
  <si>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</si>
  <si>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</si>
  <si>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</si>
  <si>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</si>
  <si>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</si>
  <si>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</si>
  <si>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</si>
  <si>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</si>
  <si>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</si>
  <si>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</si>
  <si>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</si>
  <si>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</si>
  <si>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</si>
  <si>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</si>
  <si>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</si>
  <si>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</si>
  <si>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</si>
  <si>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</si>
  <si>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</si>
  <si>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</si>
  <si>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</si>
  <si>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</si>
  <si>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</si>
  <si>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</si>
  <si>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</si>
  <si>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</si>
  <si>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</si>
  <si>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</si>
  <si>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</si>
  <si>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</si>
  <si>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</si>
  <si>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</si>
  <si>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</si>
  <si>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</si>
  <si>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</si>
  <si>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</si>
  <si>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</si>
  <si>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</si>
  <si>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</si>
  <si>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</si>
  <si>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</si>
  <si>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</si>
  <si>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</si>
  <si>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</si>
  <si>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</si>
  <si>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</si>
  <si>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</si>
  <si>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</si>
  <si>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</si>
  <si>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</si>
  <si>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</si>
  <si>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</si>
  <si>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</si>
  <si>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</si>
  <si>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</si>
  <si>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</si>
  <si>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</si>
  <si>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</si>
  <si>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</si>
  <si>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</si>
  <si>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</si>
  <si>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</si>
  <si>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</si>
  <si>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</si>
  <si>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</si>
  <si>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</si>
  <si>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</si>
  <si>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</si>
  <si>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</si>
  <si>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</si>
  <si>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</si>
  <si>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</si>
  <si>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</si>
  <si>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</si>
  <si>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</si>
  <si>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</si>
  <si>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</si>
  <si>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</si>
  <si>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</si>
  <si>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</si>
  <si>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</si>
  <si>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</si>
  <si>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</si>
  <si>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</si>
  <si>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</si>
  <si>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</si>
  <si>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</si>
  <si>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</si>
  <si>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</si>
  <si>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</si>
  <si>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</si>
  <si>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</si>
  <si>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</si>
  <si>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</si>
  <si>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</si>
  <si>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</si>
  <si>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</si>
  <si>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</si>
  <si>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</si>
  <si>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</si>
  <si>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</si>
  <si>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</si>
  <si>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</si>
  <si>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</si>
  <si>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</si>
  <si>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</si>
  <si>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</si>
  <si>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</si>
  <si>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</si>
  <si>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</si>
  <si>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</si>
  <si>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</si>
  <si>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</si>
  <si>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</si>
  <si>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</si>
  <si>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</si>
  <si>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</si>
  <si>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</si>
  <si>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</si>
  <si>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</si>
  <si>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</si>
  <si>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</si>
  <si>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</si>
  <si>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</si>
  <si>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</si>
  <si>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</si>
  <si>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</si>
  <si>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</si>
  <si>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</si>
  <si>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</si>
  <si>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</si>
  <si>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</si>
  <si>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</si>
  <si>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</si>
  <si>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</si>
  <si>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</si>
  <si>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</si>
  <si>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</si>
  <si>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</si>
  <si>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</si>
  <si>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</si>
  <si>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</si>
  <si>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</si>
  <si>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</si>
  <si>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</si>
  <si>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</si>
  <si>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</si>
  <si>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</si>
  <si>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</si>
  <si>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</si>
  <si>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</si>
  <si>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</si>
  <si>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</si>
  <si>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</si>
  <si>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</si>
  <si>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</si>
  <si>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</si>
  <si>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</si>
  <si>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</si>
  <si>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</si>
  <si>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</si>
  <si>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</si>
  <si>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</si>
  <si>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</si>
  <si>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</si>
  <si>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</si>
  <si>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</si>
  <si>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</si>
  <si>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</si>
  <si>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</si>
  <si>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</si>
  <si>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</si>
  <si>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</si>
  <si>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</si>
  <si>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</si>
  <si>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</si>
  <si>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</si>
  <si>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</si>
  <si>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</si>
  <si>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</si>
  <si>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</si>
  <si>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</si>
  <si>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</si>
  <si>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</si>
  <si>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</si>
  <si>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</si>
  <si>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</si>
  <si>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</si>
  <si>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</si>
  <si>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</si>
  <si>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</si>
  <si>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</si>
  <si>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</si>
  <si>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</si>
  <si>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</si>
  <si>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</si>
  <si>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</si>
  <si>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</si>
  <si>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</si>
  <si>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</si>
  <si>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</si>
  <si>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</si>
  <si>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</si>
  <si>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</si>
  <si>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</si>
  <si>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</si>
  <si>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</si>
  <si>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</si>
  <si>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</si>
  <si>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</si>
  <si>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</si>
  <si>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</si>
  <si>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</si>
  <si>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</si>
  <si>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</si>
  <si>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</si>
  <si>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</si>
  <si>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</si>
  <si>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</si>
  <si>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</si>
  <si>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</si>
  <si>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</si>
  <si>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</si>
  <si>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</si>
  <si>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</si>
  <si>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</si>
  <si>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</si>
  <si>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</si>
  <si>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</si>
  <si>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</si>
  <si>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</si>
  <si>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</si>
  <si>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</si>
  <si>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</si>
  <si>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</si>
  <si>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</si>
  <si>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</si>
  <si>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</si>
  <si>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</si>
  <si>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</si>
  <si>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</si>
  <si>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</si>
  <si>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</si>
  <si>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</si>
  <si>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</si>
  <si>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</si>
  <si>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</si>
  <si>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</si>
  <si>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</si>
  <si>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</si>
  <si>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</si>
  <si>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</si>
  <si>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</si>
  <si>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</si>
  <si>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</si>
  <si>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</si>
  <si>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</si>
  <si>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</si>
  <si>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</si>
  <si>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</si>
  <si>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</si>
  <si>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</si>
  <si>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</si>
  <si>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</si>
  <si>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</si>
  <si>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</si>
  <si>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</si>
  <si>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</si>
  <si>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</si>
  <si>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</si>
  <si>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</si>
  <si>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</si>
  <si>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</si>
  <si>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</si>
  <si>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</si>
  <si>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</si>
  <si>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</si>
  <si>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</si>
  <si>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</si>
  <si>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</si>
  <si>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</si>
  <si>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</si>
  <si>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</si>
  <si>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</si>
  <si>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</si>
  <si>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</si>
  <si>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</si>
  <si>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</si>
  <si>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</si>
  <si>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</si>
  <si>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</si>
  <si>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</si>
  <si>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</si>
  <si>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</si>
  <si>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</si>
  <si>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</si>
  <si>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</si>
  <si>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</si>
  <si>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</si>
  <si>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</si>
  <si>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</si>
  <si>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</si>
  <si>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</si>
  <si>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</si>
  <si>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</si>
  <si>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</si>
  <si>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</si>
  <si>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</si>
  <si>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</si>
  <si>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</si>
  <si>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</si>
  <si>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</si>
  <si>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</si>
  <si>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</si>
  <si>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</si>
  <si>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</si>
  <si>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</si>
  <si>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</si>
  <si>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</si>
  <si>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</si>
  <si>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</si>
  <si>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</si>
  <si>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</si>
  <si>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</si>
  <si>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</si>
  <si>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</si>
  <si>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</si>
  <si>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</si>
  <si>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</si>
  <si>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</si>
  <si>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</si>
  <si>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</si>
  <si>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</si>
  <si>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</si>
  <si>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</si>
  <si>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</si>
  <si>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</si>
  <si>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</si>
  <si>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</si>
  <si>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</si>
  <si>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</si>
  <si>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</si>
  <si>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</si>
  <si>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</si>
  <si>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</si>
  <si>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</si>
  <si>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</si>
  <si>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</si>
  <si>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</si>
  <si>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</si>
  <si>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</si>
  <si>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</si>
  <si>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</si>
  <si>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</si>
  <si>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</si>
  <si>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</si>
  <si>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</si>
  <si>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</si>
  <si>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</si>
  <si>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</si>
  <si>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</si>
  <si>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</si>
  <si>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</si>
  <si>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</si>
  <si>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</si>
  <si>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</si>
  <si>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</si>
  <si>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</si>
  <si>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</si>
  <si>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</si>
  <si>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</si>
  <si>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</si>
  <si>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</si>
  <si>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</si>
  <si>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</si>
  <si>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</si>
  <si>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</si>
  <si>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</si>
  <si>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</si>
  <si>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</si>
  <si>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</si>
  <si>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</si>
  <si>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</si>
  <si>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</si>
  <si>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</si>
  <si>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</si>
  <si>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</si>
  <si>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</si>
  <si>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</si>
  <si>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</si>
  <si>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</si>
  <si>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</si>
  <si>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</si>
  <si>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</si>
  <si>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</si>
  <si>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</si>
  <si>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</si>
  <si>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</si>
  <si>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</si>
  <si>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</si>
  <si>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</si>
  <si>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</si>
  <si>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</si>
  <si>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</si>
  <si>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</si>
  <si>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</si>
  <si>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</si>
  <si>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</si>
  <si>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</si>
  <si>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</si>
  <si>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</si>
  <si>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</si>
  <si>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</si>
  <si>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</si>
  <si>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</si>
  <si>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</si>
  <si>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</si>
  <si>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</si>
  <si>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</si>
  <si>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</si>
  <si>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</si>
  <si>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</si>
  <si>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</si>
  <si>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</si>
  <si>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</si>
  <si>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</si>
  <si>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</si>
  <si>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</si>
  <si>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</si>
  <si>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</si>
  <si>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</si>
  <si>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</si>
  <si>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</si>
  <si>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</si>
  <si>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</si>
  <si>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</si>
  <si>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</si>
  <si>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</si>
  <si>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</si>
  <si>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</si>
  <si>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</si>
  <si>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</si>
  <si>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</si>
  <si>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</si>
  <si>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</si>
  <si>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</si>
  <si>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</si>
  <si>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</si>
  <si>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</si>
  <si>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</si>
  <si>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</si>
  <si>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</si>
  <si>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</si>
  <si>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</si>
  <si>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</si>
  <si>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</si>
  <si>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</si>
  <si>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</si>
  <si>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</si>
  <si>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</si>
  <si>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</si>
  <si>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</si>
  <si>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</si>
  <si>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</si>
  <si>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</si>
  <si>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</si>
  <si>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</si>
  <si>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</si>
  <si>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</si>
  <si>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</si>
  <si>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</si>
  <si>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</si>
  <si>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</si>
  <si>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</si>
  <si>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</si>
  <si>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</si>
  <si>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</si>
  <si>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</si>
  <si>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</si>
  <si>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</si>
  <si>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</si>
  <si>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</si>
  <si>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</si>
  <si>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</si>
  <si>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</si>
  <si>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</si>
  <si>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</si>
  <si>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</si>
  <si>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</si>
  <si>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</si>
  <si>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</si>
  <si>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</si>
  <si>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</si>
  <si>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</si>
  <si>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</si>
  <si>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</si>
  <si>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</si>
  <si>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</si>
  <si>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</si>
  <si>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</si>
  <si>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</si>
  <si>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</si>
  <si>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</si>
  <si>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</si>
  <si>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</si>
  <si>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</si>
  <si>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</si>
  <si>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</si>
  <si>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</si>
  <si>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</si>
  <si>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</si>
  <si>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</si>
  <si>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</si>
  <si>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</si>
  <si>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</si>
  <si>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</si>
  <si>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</si>
  <si>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</si>
  <si>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</si>
  <si>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</si>
  <si>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</si>
  <si>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</si>
  <si>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</si>
  <si>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</si>
  <si>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</si>
  <si>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</si>
  <si>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</si>
  <si>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</si>
  <si>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</si>
  <si>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</si>
  <si>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</si>
  <si>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</si>
  <si>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</si>
  <si>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</si>
  <si>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</si>
  <si>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</si>
  <si>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</si>
  <si>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</si>
  <si>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</si>
  <si>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</si>
  <si>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</si>
  <si>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</si>
  <si>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</si>
  <si>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</si>
  <si>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</si>
  <si>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</si>
  <si>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</si>
  <si>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</si>
  <si>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</si>
  <si>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</si>
  <si>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</si>
  <si>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</si>
  <si>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</si>
  <si>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</si>
  <si>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</si>
  <si>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</si>
  <si>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</si>
  <si>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</si>
  <si>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</si>
  <si>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</si>
  <si>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</si>
  <si>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</si>
  <si>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</si>
  <si>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</si>
  <si>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</si>
  <si>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</si>
  <si>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</si>
  <si>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</si>
  <si>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</si>
  <si>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</si>
  <si>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</si>
  <si>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</si>
  <si>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</si>
  <si>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</si>
  <si>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</si>
  <si>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</si>
  <si>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</si>
  <si>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</si>
  <si>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</si>
  <si>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</si>
  <si>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</si>
  <si>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</si>
  <si>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</si>
  <si>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</si>
  <si>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</si>
  <si>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</si>
  <si>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</si>
  <si>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</si>
  <si>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</si>
  <si>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</si>
  <si>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</si>
  <si>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</si>
  <si>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</si>
  <si>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</si>
  <si>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</si>
  <si>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</si>
  <si>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</si>
  <si>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</si>
  <si>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</si>
  <si>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</si>
  <si>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</si>
  <si>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</si>
  <si>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</si>
  <si>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</si>
  <si>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</si>
  <si>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</si>
  <si>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</si>
  <si>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</si>
  <si>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</si>
  <si>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</si>
  <si>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</si>
  <si>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</si>
  <si>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</si>
  <si>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</si>
  <si>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</si>
  <si>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</si>
  <si>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</si>
  <si>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</si>
  <si>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</si>
  <si>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</si>
  <si>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</si>
  <si>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</si>
  <si>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</si>
  <si>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</si>
  <si>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</si>
  <si>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</si>
  <si>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</si>
  <si>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</si>
  <si>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</si>
  <si>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</si>
  <si>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</si>
  <si>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</si>
  <si>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</si>
  <si>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</si>
  <si>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</si>
  <si>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</si>
  <si>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</si>
  <si>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</si>
  <si>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</si>
  <si>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</si>
  <si>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</si>
  <si>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</si>
  <si>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</si>
  <si>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</si>
  <si>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</si>
  <si>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</si>
  <si>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</si>
  <si>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</si>
  <si>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</si>
  <si>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</si>
  <si>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</si>
  <si>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</si>
  <si>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</si>
  <si>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</si>
  <si>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</si>
  <si>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</si>
  <si>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</si>
  <si>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</si>
  <si>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</si>
  <si>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</si>
  <si>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</si>
  <si>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</si>
  <si>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</si>
  <si>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</si>
  <si>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</si>
  <si>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</si>
  <si>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</si>
  <si>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</si>
  <si>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</si>
  <si>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</si>
  <si>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</si>
  <si>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</si>
  <si>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</si>
  <si>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</si>
  <si>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</si>
  <si>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</si>
  <si>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</si>
  <si>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</si>
  <si>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</si>
  <si>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</si>
  <si>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</si>
  <si>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</si>
  <si>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</si>
  <si>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</si>
  <si>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</si>
  <si>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</si>
  <si>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</si>
  <si>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</si>
  <si>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</si>
  <si>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</si>
  <si>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</si>
  <si>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</si>
  <si>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</si>
  <si>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</si>
  <si>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</si>
  <si>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</si>
  <si>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</si>
  <si>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</si>
  <si>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</si>
  <si>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</si>
  <si>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</si>
  <si>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</si>
  <si>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</si>
  <si>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</si>
  <si>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</si>
  <si>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</si>
  <si>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</si>
  <si>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</si>
  <si>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</si>
  <si>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</si>
  <si>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</si>
  <si>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</si>
  <si>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</si>
  <si>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</si>
  <si>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</si>
  <si>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</si>
  <si>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</si>
  <si>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</si>
  <si>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</si>
  <si>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</si>
  <si>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</si>
  <si>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</si>
  <si>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</si>
  <si>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</si>
  <si>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</si>
  <si>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</si>
  <si>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</si>
  <si>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</si>
  <si>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</si>
  <si>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</si>
  <si>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</si>
  <si>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</si>
  <si>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</si>
  <si>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</si>
  <si>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</si>
  <si>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</si>
  <si>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</si>
  <si>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</si>
  <si>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</si>
  <si>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</si>
  <si>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</si>
  <si>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</si>
  <si>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</si>
  <si>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</si>
  <si>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</si>
  <si>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</si>
  <si>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</si>
  <si>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</si>
  <si>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</si>
  <si>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</si>
  <si>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</si>
  <si>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</si>
  <si>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</si>
  <si>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</si>
  <si>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</si>
  <si>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</si>
  <si>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</si>
  <si>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</si>
  <si>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</si>
  <si>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</si>
  <si>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</si>
  <si>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</si>
  <si>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</si>
  <si>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</si>
  <si>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</si>
  <si>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</si>
  <si>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</si>
  <si>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</si>
  <si>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</si>
  <si>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</si>
  <si>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</si>
  <si>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</si>
  <si>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</si>
  <si>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</si>
  <si>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</si>
  <si>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</si>
  <si>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</si>
  <si>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</si>
  <si>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</si>
  <si>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</si>
  <si>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</si>
  <si>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</si>
  <si>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</si>
  <si>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</si>
  <si>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</si>
  <si>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</si>
  <si>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</si>
  <si>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</si>
  <si>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</si>
  <si>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</si>
  <si>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</si>
  <si>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</si>
  <si>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</si>
  <si>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</si>
  <si>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</si>
  <si>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</si>
  <si>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</si>
  <si>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</si>
  <si>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</si>
  <si>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</si>
  <si>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</si>
  <si>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</si>
  <si>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</si>
  <si>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</si>
  <si>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</si>
  <si>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</si>
  <si>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</si>
  <si>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</si>
  <si>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</si>
  <si>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</si>
  <si>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</si>
  <si>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</si>
  <si>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</si>
  <si>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</si>
  <si>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</si>
  <si>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</si>
  <si>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</si>
  <si>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</si>
  <si>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</si>
  <si>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</si>
  <si>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</si>
  <si>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</si>
  <si>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</si>
  <si>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</si>
  <si>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</si>
  <si>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</si>
  <si>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</si>
  <si>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</si>
  <si>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</si>
  <si>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</si>
  <si>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</si>
  <si>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</si>
  <si>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</si>
  <si>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</si>
  <si>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</si>
  <si>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</si>
  <si>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</si>
  <si>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</si>
  <si>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</si>
  <si>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</si>
  <si>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</si>
  <si>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</si>
  <si>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</si>
  <si>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</si>
  <si>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</si>
  <si>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</si>
  <si>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</si>
  <si>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</si>
  <si>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</si>
  <si>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</si>
  <si>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</si>
  <si>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</si>
  <si>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</si>
  <si>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</si>
  <si>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</si>
  <si>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</si>
  <si>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</si>
  <si>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</si>
  <si>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</si>
  <si>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</si>
  <si>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</si>
  <si>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</si>
  <si>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</si>
  <si>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</si>
  <si>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</si>
  <si>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</si>
  <si>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</si>
  <si>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</si>
  <si>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</si>
  <si>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</si>
  <si>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</si>
  <si>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</si>
  <si>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</si>
  <si>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</si>
  <si>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</si>
  <si>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</si>
  <si>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</si>
  <si>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</si>
  <si>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</si>
  <si>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</si>
  <si>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</si>
  <si>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</si>
  <si>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</si>
  <si>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</si>
  <si>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</si>
  <si>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</si>
  <si>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</si>
  <si>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</si>
  <si>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</si>
  <si>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</si>
  <si>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</si>
  <si>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</si>
  <si>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</si>
  <si>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</si>
  <si>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</si>
  <si>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</si>
  <si>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</si>
  <si>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</si>
  <si>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</si>
  <si>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</si>
  <si>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</si>
  <si>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</si>
  <si>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</si>
  <si>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</si>
  <si>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</si>
  <si>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</si>
  <si>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</si>
  <si>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</si>
  <si>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</si>
  <si>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</si>
  <si>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</si>
  <si>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</si>
  <si>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</si>
  <si>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</si>
  <si>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</si>
  <si>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</si>
  <si>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</si>
  <si>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</si>
  <si>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</si>
  <si>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</si>
  <si>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</si>
  <si>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</si>
  <si>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</si>
  <si>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</si>
  <si>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</si>
  <si>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</si>
  <si>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</si>
  <si>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</si>
  <si>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</si>
  <si>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</si>
  <si>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</si>
  <si>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</si>
  <si>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</si>
  <si>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</si>
  <si>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</si>
  <si>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</si>
  <si>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</si>
  <si>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</si>
  <si>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</si>
  <si>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</si>
  <si>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</si>
  <si>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</si>
  <si>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</si>
  <si>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</si>
  <si>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</si>
  <si>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</si>
  <si>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</si>
  <si>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</si>
  <si>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</si>
  <si>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</si>
  <si>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</si>
  <si>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</si>
  <si>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</si>
  <si>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</si>
  <si>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</si>
  <si>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</si>
  <si>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</si>
  <si>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</si>
  <si>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</si>
  <si>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</si>
  <si>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</si>
  <si>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</si>
  <si>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</si>
  <si>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</si>
  <si>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</si>
  <si>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</si>
  <si>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</si>
  <si>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</si>
  <si>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</si>
  <si>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</si>
  <si>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</si>
  <si>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</si>
  <si>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</si>
  <si>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</si>
  <si>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</si>
  <si>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</si>
  <si>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</si>
  <si>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</si>
  <si>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</si>
  <si>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</si>
  <si>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</si>
  <si>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</si>
  <si>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</si>
  <si>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</si>
  <si>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</si>
  <si>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</si>
  <si>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</si>
  <si>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</si>
  <si>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</si>
  <si>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</si>
  <si>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</si>
  <si>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</si>
  <si>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</si>
  <si>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</si>
  <si>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</si>
  <si>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</si>
  <si>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</si>
  <si>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</si>
  <si>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</si>
  <si>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</si>
  <si>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</si>
  <si>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</si>
  <si>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</si>
  <si>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</si>
  <si>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</si>
  <si>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</si>
  <si>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</si>
  <si>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</si>
  <si>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</si>
  <si>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</si>
  <si>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</si>
  <si>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</si>
  <si>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</si>
  <si>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</si>
  <si>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</si>
  <si>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</si>
  <si>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</si>
  <si>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</si>
  <si>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</si>
  <si>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</si>
  <si>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</si>
  <si>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</si>
  <si>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</si>
  <si>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</si>
  <si>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</si>
  <si>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</si>
  <si>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</si>
  <si>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</si>
  <si>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</si>
  <si>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</si>
  <si>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</si>
  <si>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</si>
  <si>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</si>
  <si>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</si>
  <si>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</si>
  <si>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</si>
  <si>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</si>
  <si>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</si>
  <si>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</si>
  <si>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</si>
  <si>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</si>
  <si>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</si>
  <si>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</si>
  <si>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</si>
  <si>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</si>
  <si>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</si>
  <si>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</si>
  <si>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</si>
  <si>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</si>
  <si>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</si>
  <si>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</si>
  <si>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</si>
  <si>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</si>
  <si>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</si>
  <si>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</si>
  <si>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</si>
  <si>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</si>
  <si>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</si>
  <si>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</si>
  <si>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</si>
  <si>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</si>
  <si>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</si>
  <si>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</si>
  <si>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</si>
  <si>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</si>
  <si>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</si>
  <si>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</si>
  <si>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</si>
  <si>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</si>
  <si>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</si>
  <si>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</si>
  <si>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</si>
  <si>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</si>
  <si>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</si>
  <si>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</si>
  <si>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</si>
  <si>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</si>
  <si>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</si>
  <si>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</si>
  <si>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</si>
  <si>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</si>
  <si>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</si>
  <si>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</si>
  <si>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</si>
  <si>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</si>
  <si>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</si>
  <si>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</si>
  <si>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</si>
  <si>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</si>
  <si>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</si>
  <si>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</si>
  <si>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</si>
  <si>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</si>
  <si>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</si>
  <si>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</si>
  <si>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</si>
  <si>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</si>
  <si>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</si>
  <si>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</si>
  <si>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</si>
  <si>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</si>
  <si>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</si>
  <si>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</si>
  <si>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</si>
  <si>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</si>
  <si>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</si>
  <si>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</si>
  <si>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</si>
  <si>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</si>
  <si>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</si>
  <si>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</si>
  <si>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</si>
  <si>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</si>
  <si>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</si>
  <si>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</si>
  <si>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</si>
  <si>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</si>
  <si>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</si>
  <si>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</si>
  <si>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</si>
  <si>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</si>
  <si>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</si>
  <si>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</si>
  <si>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</si>
  <si>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</si>
  <si>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</si>
  <si>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</si>
  <si>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</si>
  <si>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</si>
  <si>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</si>
  <si>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</si>
  <si>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</si>
  <si>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</si>
  <si>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</si>
  <si>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</si>
  <si>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</si>
  <si>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</si>
  <si>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</si>
  <si>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</si>
  <si>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</si>
  <si>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</si>
  <si>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</si>
  <si>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</si>
  <si>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</si>
  <si>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</si>
  <si>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</si>
  <si>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</si>
  <si>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</si>
  <si>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</si>
  <si>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</si>
  <si>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</si>
  <si>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</si>
  <si>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</si>
  <si>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</si>
  <si>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</si>
  <si>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</si>
  <si>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</si>
  <si>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</si>
  <si>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</si>
  <si>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</si>
  <si>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</si>
  <si>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</si>
  <si>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</si>
  <si>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</si>
  <si>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</si>
  <si>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</si>
  <si>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</si>
  <si>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</si>
  <si>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</si>
  <si>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</si>
  <si>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</si>
  <si>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</si>
  <si>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</si>
  <si>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</si>
  <si>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</si>
  <si>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</si>
  <si>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</si>
  <si>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</si>
  <si>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</si>
  <si>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</si>
  <si>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</si>
  <si>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</si>
  <si>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</si>
  <si>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</si>
  <si>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</si>
  <si>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</si>
  <si>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</si>
  <si>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</si>
  <si>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</si>
  <si>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</si>
  <si>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</si>
  <si>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</si>
  <si>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</si>
  <si>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</si>
  <si>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</si>
  <si>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</si>
  <si>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</si>
  <si>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</si>
  <si>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</si>
  <si>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</si>
  <si>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</si>
  <si>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</si>
  <si>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</si>
  <si>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</si>
  <si>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</si>
  <si>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</si>
  <si>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</si>
  <si>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</si>
  <si>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</si>
  <si>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</si>
  <si>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</si>
  <si>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</si>
  <si>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</si>
  <si>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</si>
  <si>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</si>
  <si>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</si>
  <si>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</si>
  <si>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</si>
  <si>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</si>
  <si>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</si>
  <si>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</si>
  <si>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</si>
  <si>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</si>
  <si>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</si>
  <si>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</si>
  <si>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</si>
  <si>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</si>
  <si>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</si>
  <si>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</si>
  <si>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</si>
  <si>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</si>
  <si>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</si>
  <si>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</si>
  <si>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</si>
  <si>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</si>
  <si>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</si>
  <si>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</si>
  <si>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</si>
  <si>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</si>
  <si>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</si>
  <si>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</si>
  <si>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</si>
  <si>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</si>
  <si>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</si>
  <si>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</si>
  <si>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</si>
  <si>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</si>
  <si>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</si>
  <si>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</si>
  <si>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</si>
  <si>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</si>
  <si>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</si>
  <si>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</si>
  <si>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</si>
  <si>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</si>
  <si>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</si>
  <si>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</si>
  <si>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</si>
  <si>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</si>
  <si>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</si>
  <si>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</si>
  <si>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</si>
  <si>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</si>
  <si>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</si>
  <si>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</si>
  <si>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</si>
  <si>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</si>
  <si>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</si>
  <si>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</si>
  <si>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</si>
  <si>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</si>
  <si>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</si>
  <si>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</si>
  <si>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</si>
  <si>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</si>
  <si>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</si>
  <si>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</si>
  <si>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</si>
  <si>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</si>
  <si>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</si>
  <si>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</si>
  <si>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</si>
  <si>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</si>
  <si>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</si>
  <si>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</si>
  <si>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</si>
  <si>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</si>
  <si>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</si>
  <si>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</si>
  <si>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</si>
  <si>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</si>
  <si>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</si>
  <si>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</si>
  <si>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</si>
  <si>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</si>
  <si>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</si>
  <si>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</si>
  <si>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</si>
  <si>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</si>
  <si>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</si>
  <si>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</si>
  <si>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</si>
  <si>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</si>
  <si>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</si>
  <si>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</si>
  <si>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</si>
  <si>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</si>
  <si>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</si>
  <si>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</si>
  <si>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</si>
  <si>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</si>
  <si>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</si>
  <si>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</si>
  <si>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</si>
  <si>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</si>
  <si>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</si>
  <si>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</si>
  <si>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</si>
  <si>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</si>
  <si>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</si>
  <si>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</si>
  <si>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</si>
  <si>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</si>
  <si>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</si>
  <si>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</si>
  <si>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</si>
  <si>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</si>
  <si>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</si>
  <si>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</si>
  <si>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</si>
  <si>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</si>
  <si>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</si>
  <si>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</si>
  <si>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</si>
  <si>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</si>
  <si>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</si>
  <si>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</si>
  <si>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</si>
  <si>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</si>
  <si>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</si>
  <si>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</si>
  <si>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</si>
  <si>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</si>
  <si>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</si>
  <si>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</si>
  <si>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</si>
  <si>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</si>
  <si>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</si>
  <si>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</si>
  <si>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</si>
  <si>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</si>
  <si>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</si>
  <si>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</si>
  <si>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</si>
  <si>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</si>
  <si>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</si>
  <si>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</si>
  <si>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</si>
  <si>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</si>
  <si>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</si>
  <si>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</si>
  <si>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</si>
  <si>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</si>
  <si>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</si>
  <si>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</si>
  <si>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</si>
  <si>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</si>
  <si>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</si>
  <si>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</si>
  <si>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</si>
  <si>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</si>
  <si>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</si>
  <si>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</si>
  <si>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</si>
  <si>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</si>
  <si>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</si>
  <si>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</si>
  <si>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</si>
  <si>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</si>
  <si>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</si>
  <si>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</si>
  <si>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</si>
  <si>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</si>
  <si>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</si>
  <si>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</si>
  <si>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</si>
  <si>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</si>
  <si>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</si>
  <si>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</si>
  <si>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</si>
  <si>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</si>
  <si>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</si>
  <si>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</si>
  <si>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</si>
  <si>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</si>
  <si>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</si>
  <si>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</si>
  <si>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</si>
  <si>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</si>
  <si>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</si>
  <si>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</si>
  <si>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</si>
  <si>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</si>
  <si>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</si>
  <si>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</si>
  <si>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</si>
  <si>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</si>
  <si>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</si>
  <si>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</si>
  <si>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</si>
  <si>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</si>
  <si>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</si>
  <si>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</si>
  <si>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</si>
  <si>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</si>
  <si>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</si>
  <si>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</si>
  <si>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</si>
  <si>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</si>
  <si>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</si>
  <si>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</si>
  <si>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</si>
  <si>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</si>
  <si>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</si>
  <si>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</si>
  <si>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</si>
  <si>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</si>
  <si>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</si>
  <si>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</si>
  <si>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</si>
  <si>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</si>
  <si>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</si>
  <si>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</si>
  <si>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</si>
  <si>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</si>
  <si>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</si>
  <si>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</si>
  <si>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</si>
  <si>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</si>
  <si>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</si>
  <si>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</si>
  <si>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</si>
  <si>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</si>
  <si>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</si>
  <si>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</si>
  <si>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</si>
  <si>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</si>
  <si>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</si>
  <si>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</si>
  <si>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</si>
  <si>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</si>
  <si>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</si>
  <si>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</si>
  <si>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</si>
  <si>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</si>
  <si>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</si>
  <si>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</si>
  <si>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</si>
  <si>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</si>
  <si>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</si>
  <si>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</si>
  <si>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</si>
  <si>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</si>
  <si>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</si>
  <si>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</si>
  <si>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</si>
  <si>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</si>
  <si>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</si>
  <si>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</si>
  <si>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</si>
  <si>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</si>
  <si>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</si>
  <si>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</si>
  <si>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</si>
  <si>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</si>
  <si>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</si>
  <si>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</si>
  <si>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</si>
  <si>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</si>
  <si>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</si>
  <si>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</si>
  <si>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</si>
  <si>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</si>
  <si>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</si>
  <si>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</si>
  <si>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</si>
  <si>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</si>
  <si>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</si>
  <si>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</si>
  <si>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</si>
  <si>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</si>
  <si>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</si>
  <si>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</si>
  <si>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</si>
  <si>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</si>
  <si>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</si>
  <si>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</si>
  <si>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</si>
  <si>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</si>
  <si>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</si>
  <si>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</si>
  <si>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</si>
  <si>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</si>
  <si>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</si>
  <si>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</si>
  <si>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</si>
  <si>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</si>
  <si>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</si>
  <si>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</si>
  <si>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</si>
  <si>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</si>
  <si>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</si>
  <si>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</si>
  <si>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</si>
  <si>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</si>
  <si>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</si>
  <si>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</si>
  <si>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</si>
  <si>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</si>
  <si>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</si>
  <si>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</si>
  <si>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</si>
  <si>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</si>
  <si>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</si>
  <si>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</si>
  <si>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</si>
  <si>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</si>
  <si>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</si>
  <si>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</si>
  <si>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</si>
  <si>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</si>
  <si>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</si>
  <si>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</si>
  <si>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</si>
  <si>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</si>
  <si>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</si>
  <si>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</si>
  <si>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</si>
  <si>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</si>
  <si>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</si>
  <si>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</si>
  <si>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</si>
  <si>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</si>
  <si>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</si>
  <si>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</si>
  <si>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</si>
  <si>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</si>
  <si>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</si>
  <si>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</si>
  <si>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</si>
  <si>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</si>
  <si>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</si>
  <si>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</si>
  <si>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</si>
  <si>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</si>
  <si>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</si>
  <si>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</si>
  <si>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</si>
  <si>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</si>
  <si>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</si>
  <si>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</si>
  <si>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</si>
  <si>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</si>
  <si>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</si>
  <si>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</si>
  <si>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</si>
  <si>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</si>
  <si>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</si>
  <si>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</si>
  <si>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</si>
  <si>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</si>
  <si>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</si>
  <si>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</si>
  <si>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</si>
  <si>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</si>
  <si>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</si>
  <si>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</si>
  <si>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</si>
  <si>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</si>
  <si>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</si>
  <si>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</si>
  <si>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</si>
  <si>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</si>
  <si>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</si>
  <si>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</si>
  <si>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</si>
  <si>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</si>
  <si>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</si>
  <si>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</si>
  <si>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</si>
  <si>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</si>
  <si>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</si>
  <si>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</si>
  <si>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</si>
  <si>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</si>
  <si>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</si>
  <si>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</si>
  <si>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</si>
  <si>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</si>
  <si>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</si>
  <si>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</si>
  <si>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</si>
  <si>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</si>
  <si>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</si>
  <si>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</si>
  <si>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</si>
  <si>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</si>
  <si>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</si>
  <si>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</si>
  <si>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</si>
  <si>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</si>
  <si>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</si>
  <si>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</si>
  <si>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</si>
  <si>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</si>
  <si>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</si>
  <si>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</si>
  <si>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</si>
  <si>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</si>
  <si>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</si>
  <si>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</si>
  <si>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</si>
  <si>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</si>
  <si>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</si>
  <si>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</si>
  <si>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</si>
  <si>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</si>
  <si>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</si>
  <si>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</si>
  <si>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</si>
  <si>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</si>
  <si>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</si>
  <si>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</si>
  <si>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</si>
  <si>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</si>
  <si>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</si>
  <si>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</si>
  <si>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</si>
  <si>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</si>
  <si>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</si>
  <si>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</si>
  <si>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</si>
  <si>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</si>
  <si>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</si>
  <si>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</si>
  <si>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</si>
  <si>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</si>
  <si>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</si>
  <si>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</si>
  <si>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</si>
  <si>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</si>
  <si>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</si>
  <si>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</si>
  <si>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</si>
  <si>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</si>
  <si>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</si>
  <si>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</si>
  <si>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</si>
  <si>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</si>
  <si>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</si>
  <si>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</si>
  <si>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</si>
  <si>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</si>
  <si>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</si>
  <si>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</si>
  <si>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</si>
  <si>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</si>
  <si>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</si>
  <si>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</si>
  <si>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</si>
  <si>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</si>
  <si>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</si>
  <si>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</si>
  <si>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</si>
  <si>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</si>
  <si>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</si>
  <si>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</si>
  <si>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</si>
  <si>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</si>
  <si>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</si>
  <si>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</si>
  <si>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</si>
  <si>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</si>
  <si>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</si>
  <si>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</si>
  <si>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</si>
  <si>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</si>
  <si>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</si>
  <si>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</si>
  <si>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</si>
  <si>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</si>
  <si>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</si>
  <si>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</si>
  <si>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</si>
  <si>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</si>
  <si>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</si>
  <si>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</si>
  <si>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</si>
  <si>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</si>
  <si>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</si>
  <si>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</si>
  <si>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</si>
  <si>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</si>
  <si>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</si>
  <si>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</si>
  <si>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</si>
  <si>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</si>
  <si>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</si>
  <si>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</si>
  <si>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</si>
  <si>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</si>
  <si>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</si>
  <si>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</si>
  <si>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</si>
  <si>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</si>
  <si>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</si>
  <si>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</si>
  <si>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</si>
  <si>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</si>
  <si>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</si>
  <si>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</si>
  <si>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</si>
  <si>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</si>
  <si>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</si>
  <si>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</si>
  <si>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</si>
  <si>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</si>
  <si>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</si>
  <si>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</si>
  <si>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</si>
  <si>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</si>
  <si>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</si>
  <si>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</si>
  <si>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</si>
  <si>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</si>
  <si>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</si>
  <si>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</si>
  <si>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</si>
  <si>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</si>
  <si>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</si>
  <si>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</si>
  <si>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</si>
  <si>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</si>
  <si>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</si>
  <si>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</si>
  <si>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</si>
  <si>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</si>
  <si>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</si>
  <si>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</si>
  <si>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</si>
  <si>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</si>
  <si>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</si>
  <si>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</si>
  <si>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</si>
  <si>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</si>
  <si>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</si>
  <si>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</si>
  <si>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</si>
  <si>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</si>
  <si>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</si>
  <si>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</si>
  <si>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</si>
  <si>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</si>
  <si>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</si>
  <si>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</si>
  <si>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</si>
  <si>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</si>
  <si>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</si>
  <si>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</si>
  <si>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</si>
  <si>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</si>
  <si>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</si>
  <si>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</si>
  <si>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</si>
  <si>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</si>
  <si>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</si>
  <si>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</si>
  <si>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</si>
  <si>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</si>
  <si>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</si>
  <si>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</si>
  <si>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</si>
  <si>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</si>
  <si>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</si>
  <si>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</si>
  <si>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</si>
  <si>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</si>
  <si>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</si>
  <si>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</si>
  <si>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</si>
  <si>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</si>
  <si>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</si>
  <si>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</si>
  <si>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</si>
  <si>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</si>
  <si>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</si>
  <si>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</si>
  <si>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</si>
  <si>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</si>
  <si>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</si>
  <si>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</si>
  <si>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</si>
  <si>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</si>
  <si>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</si>
  <si>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</si>
  <si>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</si>
  <si>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</si>
  <si>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</si>
  <si>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</si>
  <si>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</si>
  <si>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</si>
  <si>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</si>
  <si>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</si>
  <si>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</si>
  <si>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</si>
  <si>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</si>
  <si>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</si>
  <si>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</si>
  <si>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</si>
  <si>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</si>
  <si>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</si>
  <si>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</si>
  <si>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</si>
  <si>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</si>
  <si>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</si>
  <si>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</si>
  <si>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</si>
  <si>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</si>
  <si>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</si>
  <si>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</si>
  <si>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</si>
  <si>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</si>
  <si>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</si>
  <si>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</si>
  <si>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</si>
  <si>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</si>
  <si>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</si>
  <si>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</si>
  <si>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</si>
  <si>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</si>
  <si>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</si>
  <si>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</si>
  <si>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</si>
  <si>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</si>
  <si>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</si>
  <si>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</si>
  <si>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</si>
  <si>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</si>
  <si>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</si>
  <si>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</si>
  <si>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</si>
  <si>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</si>
  <si>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</si>
  <si>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</si>
  <si>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</si>
  <si>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</si>
  <si>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</si>
  <si>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</si>
  <si>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</si>
  <si>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</si>
  <si>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</si>
  <si>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</si>
  <si>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</si>
  <si>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</si>
  <si>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</si>
  <si>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</si>
  <si>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</si>
  <si>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</si>
  <si>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</si>
  <si>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</si>
  <si>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</si>
  <si>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</si>
  <si>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</si>
  <si>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</si>
  <si>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</si>
  <si>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</si>
  <si>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</si>
  <si>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</si>
  <si>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</si>
  <si>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</si>
  <si>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</si>
  <si>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</si>
  <si>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</si>
  <si>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</si>
  <si>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</si>
  <si>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</si>
  <si>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</si>
  <si>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</si>
  <si>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</si>
  <si>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</si>
  <si>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</si>
  <si>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</si>
  <si>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</si>
  <si>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</si>
  <si>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</si>
  <si>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</si>
  <si>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</si>
  <si>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</si>
  <si>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</si>
  <si>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</si>
  <si>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</si>
  <si>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</si>
  <si>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</si>
  <si>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</si>
  <si>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</si>
  <si>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</si>
  <si>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</si>
  <si>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</si>
  <si>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</si>
  <si>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</si>
  <si>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</si>
  <si>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</si>
  <si>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</si>
  <si>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</si>
  <si>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</si>
  <si>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</si>
  <si>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</si>
  <si>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</si>
  <si>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</si>
  <si>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</si>
  <si>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</si>
  <si>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</si>
  <si>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</si>
  <si>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</si>
  <si>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</si>
  <si>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</si>
  <si>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</si>
  <si>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</si>
  <si>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</si>
  <si>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</si>
  <si>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</si>
  <si>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</si>
  <si>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</si>
  <si>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</si>
  <si>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</si>
  <si>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</si>
  <si>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</si>
  <si>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</si>
  <si>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</si>
  <si>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</si>
  <si>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</si>
  <si>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</si>
  <si>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</si>
  <si>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</si>
  <si>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</si>
  <si>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</si>
  <si>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</si>
  <si>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</si>
  <si>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</si>
  <si>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</si>
  <si>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</si>
  <si>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</si>
  <si>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</si>
  <si>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</si>
  <si>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</si>
  <si>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</si>
  <si>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</si>
  <si>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</si>
  <si>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</si>
  <si>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</si>
  <si>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</si>
  <si>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</si>
  <si>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</si>
  <si>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</si>
  <si>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</si>
  <si>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</si>
  <si>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</si>
  <si>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</si>
  <si>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</si>
  <si>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</si>
  <si>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</si>
  <si>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</si>
  <si>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</si>
  <si>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</si>
  <si>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</si>
  <si>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</si>
  <si>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</si>
  <si>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</si>
  <si>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</si>
  <si>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</si>
  <si>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</si>
  <si>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</si>
  <si>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</si>
  <si>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</si>
  <si>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</si>
  <si>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</si>
  <si>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</si>
  <si>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</si>
  <si>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</si>
  <si>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</si>
  <si>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</si>
  <si>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</si>
  <si>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</si>
  <si>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</si>
  <si>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</si>
  <si>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</si>
  <si>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</si>
  <si>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</si>
  <si>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</si>
  <si>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</si>
  <si>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</si>
  <si>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</si>
  <si>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</si>
  <si>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</si>
  <si>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</si>
  <si>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</si>
  <si>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</si>
  <si>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</si>
  <si>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</si>
  <si>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</si>
  <si>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</si>
  <si>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</si>
  <si>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</si>
  <si>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</si>
  <si>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</si>
  <si>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</si>
  <si>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</si>
  <si>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</si>
  <si>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</si>
  <si>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</si>
  <si>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</si>
  <si>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</si>
  <si>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</si>
  <si>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</si>
  <si>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</si>
  <si>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</si>
  <si>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</si>
  <si>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</si>
  <si>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</si>
  <si>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</si>
  <si>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</si>
  <si>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</si>
  <si>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</si>
  <si>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</si>
  <si>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</si>
  <si>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</si>
  <si>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</si>
  <si>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</si>
  <si>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</si>
  <si>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</si>
  <si>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</si>
  <si>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</si>
  <si>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</si>
  <si>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</si>
  <si>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</si>
  <si>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</si>
  <si>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</si>
  <si>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</si>
  <si>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</si>
  <si>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</si>
  <si>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</si>
  <si>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</si>
  <si>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</si>
  <si>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</si>
  <si>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</si>
  <si>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</si>
  <si>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</si>
  <si>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</si>
  <si>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</si>
  <si>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</si>
  <si>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</si>
  <si>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</si>
  <si>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</si>
  <si>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</si>
  <si>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</si>
  <si>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</si>
  <si>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</si>
  <si>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</si>
  <si>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</si>
  <si>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</si>
  <si>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</si>
  <si>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</si>
  <si>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</si>
  <si>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</si>
  <si>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</si>
  <si>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</si>
  <si>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</si>
  <si>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</si>
  <si>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</si>
  <si>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</si>
  <si>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</si>
  <si>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</si>
  <si>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</si>
  <si>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</si>
  <si>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</si>
  <si>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</si>
  <si>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</si>
  <si>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</si>
  <si>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</si>
  <si>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</si>
  <si>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</si>
  <si>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</si>
  <si>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</si>
  <si>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</si>
  <si>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</si>
  <si>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</si>
  <si>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</si>
  <si>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</si>
  <si>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</si>
  <si>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</si>
  <si>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</si>
  <si>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</si>
  <si>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</si>
  <si>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</si>
  <si>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</si>
  <si>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</si>
  <si>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</si>
  <si>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</si>
  <si>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</si>
  <si>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</si>
  <si>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</si>
  <si>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</si>
  <si>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</si>
  <si>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</si>
  <si>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</si>
  <si>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</si>
  <si>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</si>
  <si>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</si>
  <si>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</si>
  <si>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</si>
  <si>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</si>
  <si>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</si>
  <si>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</si>
  <si>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</si>
  <si>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</si>
  <si>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</si>
  <si>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</si>
  <si>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</si>
  <si>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</si>
  <si>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</si>
  <si>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</si>
  <si>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</si>
  <si>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</si>
  <si>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</si>
  <si>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</si>
  <si>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</si>
  <si>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</si>
  <si>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</si>
  <si>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</si>
  <si>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</si>
  <si>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</si>
  <si>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</si>
  <si>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</si>
  <si>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</si>
  <si>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</si>
  <si>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</si>
  <si>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</si>
  <si>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</si>
  <si>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</si>
  <si>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</si>
  <si>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</si>
  <si>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</si>
  <si>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</si>
  <si>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</si>
  <si>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</si>
  <si>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</si>
  <si>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</si>
  <si>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</si>
  <si>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</si>
  <si>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</si>
  <si>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</si>
  <si>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</si>
  <si>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</si>
  <si>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</si>
  <si>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</si>
  <si>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</si>
  <si>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</si>
  <si>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</si>
  <si>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</si>
  <si>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</si>
  <si>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</si>
  <si>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</si>
  <si>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</si>
  <si>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</si>
  <si>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</si>
  <si>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</si>
  <si>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</si>
  <si>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</si>
  <si>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</si>
  <si>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</si>
  <si>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</si>
  <si>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</si>
  <si>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</si>
  <si>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</si>
  <si>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</si>
  <si>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</si>
  <si>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</si>
  <si>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</si>
  <si>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</si>
  <si>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</si>
  <si>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</si>
  <si>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</si>
  <si>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</si>
  <si>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</si>
  <si>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</si>
  <si>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</si>
  <si>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</si>
  <si>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</si>
  <si>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</si>
  <si>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</si>
  <si>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</si>
  <si>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</si>
  <si>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</si>
  <si>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</si>
  <si>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</si>
  <si>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</si>
  <si>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</si>
  <si>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</si>
  <si>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</si>
  <si>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</si>
  <si>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</si>
  <si>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</si>
  <si>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</si>
  <si>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</si>
  <si>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</si>
  <si>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</si>
  <si>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</si>
  <si>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</si>
  <si>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</si>
  <si>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</si>
  <si>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</si>
  <si>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</si>
  <si>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</si>
  <si>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</si>
  <si>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</si>
  <si>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</si>
  <si>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</si>
  <si>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</si>
  <si>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</si>
  <si>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</si>
  <si>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</si>
  <si>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</si>
  <si>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</si>
  <si>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</si>
  <si>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</si>
  <si>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</si>
  <si>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</si>
  <si>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</si>
  <si>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</si>
  <si>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</si>
  <si>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</si>
  <si>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</si>
  <si>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</si>
  <si>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</si>
  <si>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</si>
  <si>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</si>
  <si>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</si>
  <si>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</si>
  <si>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</si>
  <si>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</si>
  <si>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</si>
  <si>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</si>
  <si>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</si>
  <si>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</si>
  <si>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</si>
  <si>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</si>
  <si>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</si>
  <si>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</si>
  <si>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</si>
  <si>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</si>
  <si>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</si>
  <si>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</si>
  <si>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</si>
  <si>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</si>
  <si>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</si>
  <si>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</si>
  <si>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</si>
  <si>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</si>
  <si>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</si>
  <si>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</si>
  <si>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</si>
  <si>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</si>
  <si>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</si>
  <si>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</si>
  <si>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</si>
  <si>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</si>
  <si>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</si>
  <si>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</si>
  <si>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</si>
  <si>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</si>
  <si>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</si>
  <si>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</si>
  <si>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</si>
  <si>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</si>
  <si>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</si>
  <si>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</si>
  <si>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</si>
  <si>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</si>
  <si>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</si>
  <si>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</si>
  <si>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</si>
  <si>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</si>
  <si>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</si>
  <si>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</si>
  <si>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</si>
  <si>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</si>
  <si>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</si>
  <si>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</si>
  <si>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</si>
  <si>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</si>
  <si>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</si>
  <si>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</si>
  <si>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</si>
  <si>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</si>
  <si>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</si>
  <si>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</si>
  <si>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</si>
  <si>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</si>
  <si>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</si>
  <si>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</si>
  <si>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</si>
  <si>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</si>
  <si>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</si>
  <si>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</si>
  <si>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</si>
  <si>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</si>
  <si>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</si>
  <si>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</si>
  <si>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</si>
  <si>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</si>
  <si>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</si>
  <si>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</si>
  <si>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</si>
  <si>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</si>
  <si>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</si>
  <si>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</si>
  <si>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</si>
  <si>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</si>
  <si>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</si>
  <si>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</si>
  <si>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</si>
  <si>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</si>
  <si>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</si>
  <si>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</si>
  <si>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</si>
  <si>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</si>
  <si>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</si>
  <si>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</si>
  <si>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</si>
  <si>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</si>
  <si>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</si>
  <si>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</si>
  <si>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</si>
  <si>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</si>
  <si>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</si>
  <si>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</si>
  <si>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</si>
  <si>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</si>
  <si>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</si>
  <si>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</si>
  <si>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</si>
  <si>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</si>
  <si>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</si>
  <si>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</si>
  <si>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</si>
  <si>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</si>
  <si>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</si>
  <si>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</si>
  <si>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</si>
  <si>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</si>
  <si>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</si>
  <si>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</si>
  <si>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</si>
  <si>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</si>
  <si>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</si>
  <si>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</si>
  <si>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</si>
  <si>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</si>
  <si>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</si>
  <si>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</si>
  <si>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</si>
  <si>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</si>
  <si>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</si>
  <si>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</si>
  <si>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</si>
  <si>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</si>
  <si>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</si>
  <si>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</si>
  <si>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</si>
  <si>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</si>
  <si>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</si>
  <si>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</si>
  <si>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</si>
  <si>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</si>
  <si>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</si>
  <si>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</si>
  <si>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</si>
  <si>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</si>
  <si>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</si>
  <si>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</si>
  <si>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</si>
  <si>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</si>
  <si>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</si>
  <si>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</si>
  <si>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</si>
  <si>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</si>
  <si>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</si>
  <si>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</si>
  <si>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</si>
  <si>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</si>
  <si>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</si>
  <si>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</si>
  <si>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</si>
  <si>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</si>
  <si>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</si>
  <si>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</si>
  <si>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</si>
  <si>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</si>
  <si>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</si>
  <si>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</si>
  <si>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</si>
  <si>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</si>
  <si>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</si>
  <si>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</si>
  <si>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</si>
  <si>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</si>
  <si>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</si>
  <si>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</si>
  <si>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</si>
  <si>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</si>
  <si>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</si>
  <si>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</si>
  <si>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</si>
  <si>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</si>
  <si>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</si>
  <si>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</si>
  <si>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</si>
  <si>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</si>
  <si>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</si>
  <si>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</si>
  <si>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</si>
  <si>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</si>
  <si>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</si>
  <si>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</si>
  <si>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</si>
  <si>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</si>
  <si>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</si>
  <si>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</si>
  <si>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</si>
  <si>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</si>
  <si>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</si>
  <si>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</si>
  <si>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</si>
  <si>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</si>
  <si>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</si>
  <si>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</si>
  <si>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</si>
  <si>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</si>
  <si>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</si>
  <si>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</si>
  <si>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</si>
  <si>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</si>
  <si>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</si>
  <si>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</si>
  <si>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</si>
  <si>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</si>
  <si>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</si>
  <si>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</si>
  <si>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</si>
  <si>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</si>
  <si>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</si>
  <si>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</si>
  <si>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</si>
  <si>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</si>
  <si>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</si>
  <si>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</si>
  <si>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</si>
  <si>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</si>
  <si>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</si>
  <si>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</si>
  <si>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</si>
  <si>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</si>
  <si>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</si>
  <si>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</si>
  <si>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</si>
  <si>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</si>
  <si>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</si>
  <si>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</si>
  <si>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</si>
  <si>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</si>
  <si>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</si>
  <si>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</si>
  <si>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</si>
  <si>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</si>
  <si>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</si>
  <si>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</si>
  <si>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</si>
  <si>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</si>
  <si>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</si>
  <si>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</si>
  <si>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</si>
  <si>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</si>
  <si>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</si>
  <si>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</si>
  <si>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</si>
  <si>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</si>
  <si>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</si>
  <si>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</si>
  <si>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</si>
  <si>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</si>
  <si>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</si>
  <si>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</si>
  <si>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</si>
  <si>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</si>
  <si>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</si>
  <si>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</si>
  <si>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</si>
  <si>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</si>
  <si>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</si>
  <si>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</si>
  <si>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</si>
  <si>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</si>
  <si>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</si>
  <si>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</si>
  <si>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</si>
  <si>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</si>
  <si>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</si>
  <si>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</si>
  <si>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</si>
  <si>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</si>
  <si>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</si>
  <si>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</si>
  <si>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</si>
  <si>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</si>
  <si>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</si>
  <si>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</si>
  <si>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</si>
  <si>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</si>
  <si>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</si>
  <si>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</si>
  <si>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</si>
  <si>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</si>
  <si>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</si>
  <si>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</si>
  <si>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</si>
  <si>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</si>
  <si>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</si>
  <si>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</si>
  <si>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</si>
  <si>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</si>
  <si>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</si>
  <si>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</si>
  <si>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</si>
  <si>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</si>
  <si>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</si>
  <si>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</si>
  <si>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</si>
  <si>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</si>
  <si>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</si>
  <si>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</si>
  <si>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</si>
  <si>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</si>
  <si>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</si>
  <si>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</si>
  <si>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</si>
  <si>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</si>
  <si>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</si>
  <si>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</si>
  <si>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</si>
  <si>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</si>
  <si>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</si>
  <si>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</si>
  <si>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</si>
  <si>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</si>
  <si>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</si>
  <si>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</si>
  <si>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</si>
  <si>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</si>
  <si>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</si>
  <si>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</si>
  <si>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</si>
  <si>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</si>
  <si>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</si>
  <si>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</si>
  <si>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</si>
  <si>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</si>
  <si>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</si>
  <si>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</si>
  <si>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</si>
  <si>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</si>
  <si>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</si>
  <si>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</si>
  <si>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</si>
  <si>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</si>
  <si>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</si>
  <si>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</si>
  <si>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</si>
  <si>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</si>
  <si>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</si>
  <si>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</si>
  <si>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</si>
  <si>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</si>
  <si>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</si>
  <si>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</si>
  <si>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</si>
  <si>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</si>
  <si>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</si>
  <si>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</si>
  <si>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</si>
  <si>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</si>
  <si>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</si>
  <si>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</si>
  <si>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</si>
  <si>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</si>
  <si>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</si>
  <si>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</si>
  <si>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</si>
  <si>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</si>
  <si>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</si>
  <si>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</si>
  <si>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</si>
  <si>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</si>
  <si>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</si>
  <si>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</si>
  <si>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</si>
  <si>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</si>
  <si>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</si>
  <si>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</si>
  <si>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</si>
  <si>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</si>
  <si>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</si>
  <si>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</si>
  <si>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</si>
  <si>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</si>
  <si>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</si>
  <si>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</si>
  <si>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</si>
  <si>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</si>
  <si>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</si>
  <si>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</si>
  <si>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</si>
  <si>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</si>
  <si>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</si>
  <si>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</si>
  <si>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</si>
  <si>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</si>
  <si>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</si>
  <si>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</si>
  <si>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</si>
  <si>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</si>
  <si>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</si>
  <si>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</si>
  <si>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</si>
  <si>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</si>
  <si>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</si>
  <si>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</si>
  <si>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</si>
  <si>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</si>
  <si>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</si>
  <si>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</si>
  <si>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</si>
  <si>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</si>
  <si>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</si>
  <si>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</si>
  <si>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</si>
  <si>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</si>
  <si>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</si>
  <si>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</si>
  <si>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</si>
  <si>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</si>
  <si>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</si>
  <si>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</si>
  <si>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</si>
  <si>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</si>
  <si>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</si>
  <si>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</si>
  <si>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</si>
  <si>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</si>
  <si>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</si>
  <si>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</si>
  <si>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</si>
  <si>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</si>
  <si>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</si>
  <si>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</si>
  <si>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</si>
  <si>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</si>
  <si>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</si>
  <si>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</si>
  <si>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</si>
  <si>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</si>
  <si>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</si>
  <si>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</si>
  <si>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</si>
  <si>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</si>
  <si>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</si>
  <si>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</si>
  <si>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</si>
  <si>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</si>
  <si>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</si>
  <si>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</si>
  <si>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</si>
  <si>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</si>
  <si>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</si>
  <si>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</si>
  <si>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</si>
  <si>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</si>
  <si>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</si>
  <si>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</si>
  <si>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</si>
  <si>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</si>
  <si>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</si>
  <si>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</si>
  <si>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</si>
  <si>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</si>
  <si>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</si>
  <si>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</si>
  <si>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</si>
  <si>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</si>
  <si>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</si>
  <si>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</si>
  <si>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</si>
  <si>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</si>
  <si>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</si>
  <si>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</si>
  <si>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</si>
  <si>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</si>
  <si>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</si>
  <si>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</si>
  <si>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</si>
  <si>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</si>
  <si>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</si>
  <si>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</si>
  <si>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</si>
  <si>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</si>
  <si>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</si>
  <si>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</si>
  <si>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</si>
  <si>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</si>
  <si>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</si>
  <si>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</si>
  <si>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</si>
  <si>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</si>
  <si>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</si>
  <si>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</si>
  <si>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</si>
  <si>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</si>
  <si>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</si>
  <si>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</si>
  <si>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</si>
  <si>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</si>
  <si>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</si>
  <si>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</si>
  <si>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</si>
  <si>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</si>
  <si>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</si>
  <si>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</si>
  <si>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</si>
  <si>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</si>
  <si>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</si>
  <si>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</si>
  <si>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</si>
  <si>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</si>
  <si>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</si>
  <si>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</si>
  <si>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</si>
  <si>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</si>
  <si>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</si>
  <si>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</si>
  <si>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</si>
  <si>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</si>
  <si>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</si>
  <si>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</si>
  <si>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</si>
  <si>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</si>
  <si>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</si>
  <si>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</si>
  <si>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</si>
  <si>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</si>
  <si>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</si>
  <si>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</si>
  <si>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</si>
  <si>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</si>
  <si>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</si>
  <si>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</si>
  <si>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</si>
  <si>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</si>
  <si>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</si>
  <si>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</si>
  <si>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</si>
  <si>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</si>
  <si>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</si>
  <si>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</si>
  <si>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</si>
  <si>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</si>
  <si>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</si>
  <si>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</si>
  <si>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</si>
  <si>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</si>
  <si>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</si>
  <si>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</si>
  <si>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</si>
  <si>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</si>
  <si>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</si>
  <si>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</si>
  <si>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</si>
  <si>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</si>
  <si>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</si>
  <si>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</si>
  <si>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</si>
  <si>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</si>
  <si>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</si>
  <si>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</si>
  <si>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</si>
  <si>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</si>
  <si>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</si>
  <si>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</si>
  <si>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</si>
  <si>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</si>
  <si>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</si>
  <si>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</si>
  <si>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</si>
  <si>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</si>
  <si>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</si>
  <si>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</si>
  <si>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</si>
  <si>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</si>
  <si>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</si>
  <si>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</si>
  <si>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</si>
  <si>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</si>
  <si>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</si>
  <si>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</si>
  <si>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</si>
  <si>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</si>
  <si>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</si>
  <si>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</si>
  <si>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</si>
  <si>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</si>
  <si>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</si>
  <si>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</si>
  <si>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</si>
  <si>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</si>
  <si>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</si>
  <si>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</si>
  <si>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</si>
  <si>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</si>
  <si>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</si>
  <si>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</si>
  <si>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</si>
  <si>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</si>
  <si>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</si>
  <si>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</si>
  <si>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</si>
  <si>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</si>
  <si>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</si>
  <si>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</si>
  <si>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</si>
  <si>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</si>
  <si>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</si>
  <si>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</si>
  <si>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</si>
  <si>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</si>
  <si>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</si>
  <si>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</si>
  <si>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</si>
  <si>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</si>
  <si>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</si>
  <si>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</si>
  <si>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</si>
  <si>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</si>
  <si>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</si>
  <si>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</si>
  <si>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</si>
  <si>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</si>
  <si>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</si>
  <si>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</si>
  <si>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</si>
  <si>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</si>
  <si>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</si>
  <si>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</si>
  <si>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</si>
  <si>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</si>
  <si>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</si>
  <si>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</si>
  <si>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</si>
  <si>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</si>
  <si>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</si>
  <si>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</si>
  <si>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</si>
  <si>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</si>
  <si>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</si>
  <si>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</si>
  <si>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</si>
  <si>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</si>
  <si>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</si>
  <si>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</si>
  <si>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</si>
  <si>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</si>
  <si>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</si>
  <si>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</si>
  <si>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</si>
  <si>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</si>
  <si>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</si>
  <si>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</si>
  <si>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</si>
  <si>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</si>
  <si>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</si>
  <si>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</si>
  <si>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</si>
  <si>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</si>
  <si>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</si>
  <si>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</si>
  <si>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</si>
  <si>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</si>
  <si>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</si>
  <si>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</si>
  <si>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</si>
  <si>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</si>
  <si>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</si>
  <si>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</si>
  <si>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</si>
  <si>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</si>
  <si>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</si>
  <si>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</si>
  <si>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</si>
  <si>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</si>
  <si>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</si>
  <si>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</si>
  <si>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</si>
  <si>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</si>
  <si>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</si>
  <si>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</si>
  <si>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</si>
  <si>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</si>
  <si>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</si>
  <si>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</si>
  <si>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</si>
  <si>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</si>
  <si>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</si>
  <si>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</si>
  <si>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</si>
  <si>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</si>
  <si>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</si>
  <si>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</si>
  <si>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</si>
  <si>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</si>
  <si>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</si>
  <si>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</si>
  <si>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</si>
  <si>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</si>
  <si>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</si>
  <si>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</si>
  <si>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</si>
  <si>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</si>
  <si>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</si>
  <si>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</si>
  <si>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</si>
  <si>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</si>
  <si>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</si>
  <si>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</si>
  <si>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</si>
  <si>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</si>
  <si>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</si>
  <si>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</si>
  <si>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</si>
  <si>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</si>
  <si>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</si>
  <si>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</si>
  <si>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</si>
  <si>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</si>
  <si>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</si>
  <si>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</si>
  <si>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</si>
  <si>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</si>
  <si>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</si>
  <si>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</si>
  <si>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</si>
  <si>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</si>
  <si>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</si>
  <si>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</si>
  <si>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</si>
  <si>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</si>
  <si>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</si>
  <si>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</si>
  <si>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</si>
  <si>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</si>
  <si>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</si>
  <si>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</si>
  <si>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</si>
  <si>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</si>
  <si>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</si>
  <si>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</si>
  <si>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</si>
  <si>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</si>
  <si>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</si>
  <si>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</si>
  <si>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</si>
  <si>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</si>
  <si>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</si>
  <si>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</si>
  <si>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</si>
  <si>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</si>
  <si>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</si>
  <si>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</si>
  <si>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</si>
  <si>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</si>
  <si>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</si>
  <si>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</si>
  <si>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</si>
  <si>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</si>
  <si>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</si>
  <si>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</si>
  <si>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</si>
  <si>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</si>
  <si>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</si>
  <si>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</si>
  <si>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</si>
  <si>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</si>
  <si>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</si>
  <si>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</si>
  <si>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</si>
  <si>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</si>
  <si>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</si>
  <si>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</si>
  <si>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</si>
  <si>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</si>
  <si>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</si>
  <si>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</si>
  <si>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</si>
  <si>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</si>
  <si>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</si>
  <si>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</si>
  <si>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</si>
  <si>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</si>
  <si>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</si>
  <si>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</si>
  <si>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</si>
  <si>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</si>
  <si>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</si>
  <si>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</si>
  <si>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</si>
  <si>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</si>
  <si>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</si>
  <si>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</si>
  <si>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</si>
  <si>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</si>
  <si>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</si>
  <si>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</si>
  <si>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</si>
  <si>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</si>
  <si>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</si>
  <si>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</si>
  <si>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</si>
  <si>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</si>
  <si>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</si>
  <si>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</si>
  <si>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</si>
  <si>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</si>
  <si>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</si>
  <si>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</si>
  <si>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</si>
  <si>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</si>
  <si>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</si>
  <si>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</si>
  <si>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</si>
  <si>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</si>
  <si>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</si>
  <si>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</si>
  <si>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</si>
  <si>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</si>
  <si>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</si>
  <si>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</si>
  <si>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</si>
  <si>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</si>
  <si>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</si>
  <si>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</si>
  <si>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</si>
  <si>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</si>
  <si>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</si>
  <si>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</si>
  <si>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</si>
  <si>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</si>
  <si>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</si>
  <si>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</si>
  <si>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</si>
  <si>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</si>
  <si>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</si>
  <si>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</si>
  <si>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</si>
  <si>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</si>
  <si>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</si>
  <si>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</si>
  <si>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</si>
  <si>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</si>
  <si>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</si>
  <si>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</si>
  <si>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</si>
  <si>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</si>
  <si>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</si>
  <si>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</si>
  <si>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</si>
  <si>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</si>
  <si>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</si>
  <si>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</si>
  <si>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</si>
  <si>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</si>
  <si>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</si>
  <si>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</si>
  <si>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</si>
  <si>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</si>
  <si>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</si>
  <si>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</si>
  <si>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</si>
  <si>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</si>
  <si>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</si>
  <si>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</si>
  <si>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</si>
  <si>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</si>
  <si>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</si>
  <si>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</si>
  <si>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</si>
  <si>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</si>
  <si>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</si>
  <si>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</si>
  <si>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</si>
  <si>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</si>
  <si>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</si>
  <si>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</si>
  <si>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</si>
  <si>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</si>
  <si>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</si>
  <si>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</si>
  <si>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</si>
  <si>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</si>
  <si>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</si>
  <si>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</si>
  <si>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</si>
  <si>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</si>
  <si>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</si>
  <si>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</si>
  <si>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</si>
  <si>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</si>
  <si>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</si>
  <si>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</si>
  <si>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</si>
  <si>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</si>
  <si>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</si>
  <si>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</si>
  <si>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</si>
  <si>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</si>
  <si>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</si>
  <si>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</si>
  <si>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</si>
  <si>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</si>
  <si>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</si>
  <si>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</si>
  <si>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</si>
  <si>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</si>
  <si>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</si>
  <si>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</si>
  <si>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</si>
  <si>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</si>
  <si>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</si>
  <si>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</si>
  <si>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</si>
  <si>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</si>
  <si>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</si>
  <si>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</si>
  <si>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</si>
  <si>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</si>
  <si>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</si>
  <si>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</si>
  <si>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</si>
  <si>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</si>
  <si>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</si>
  <si>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</si>
  <si>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</si>
  <si>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</si>
  <si>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</si>
  <si>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</si>
  <si>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</si>
  <si>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</si>
  <si>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</si>
  <si>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</si>
  <si>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</si>
  <si>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</si>
  <si>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</si>
  <si>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</si>
  <si>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</si>
  <si>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</si>
  <si>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</si>
  <si>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</si>
  <si>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</si>
  <si>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</si>
  <si>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</si>
  <si>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</si>
  <si>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</si>
  <si>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</si>
  <si>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</si>
  <si>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</si>
  <si>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</si>
  <si>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</si>
  <si>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</si>
  <si>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</si>
  <si>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</si>
  <si>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</si>
  <si>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</si>
  <si>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</si>
  <si>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</si>
  <si>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</si>
  <si>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</si>
  <si>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</si>
  <si>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</si>
  <si>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</si>
  <si>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</si>
  <si>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</si>
  <si>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</si>
  <si>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</si>
  <si>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</si>
  <si>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</si>
  <si>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</si>
  <si>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</si>
  <si>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</si>
  <si>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</si>
  <si>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</si>
  <si>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</si>
  <si>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</si>
  <si>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</si>
  <si>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</si>
  <si>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</si>
  <si>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</si>
  <si>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</si>
  <si>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</si>
  <si>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</si>
  <si>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</si>
  <si>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</si>
  <si>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</si>
  <si>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</si>
  <si>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</si>
  <si>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</si>
  <si>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</si>
  <si>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</si>
  <si>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</si>
  <si>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</si>
  <si>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</si>
  <si>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</si>
  <si>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</si>
  <si>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</si>
  <si>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</si>
  <si>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</si>
  <si>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</si>
  <si>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</si>
  <si>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</si>
  <si>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</si>
  <si>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</si>
  <si>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</si>
  <si>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</si>
  <si>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</si>
  <si>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</si>
  <si>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</si>
  <si>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</si>
  <si>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</si>
  <si>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</si>
  <si>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</si>
  <si>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</si>
  <si>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</si>
  <si>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</si>
  <si>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</si>
  <si>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</si>
  <si>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</si>
  <si>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</si>
  <si>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</si>
  <si>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</si>
  <si>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</si>
  <si>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</si>
  <si>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</si>
  <si>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</si>
  <si>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</si>
  <si>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</si>
  <si>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</si>
  <si>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</si>
  <si>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</si>
  <si>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</si>
  <si>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</si>
  <si>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</si>
  <si>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</si>
  <si>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</si>
  <si>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</si>
  <si>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</si>
  <si>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</si>
  <si>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</si>
  <si>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</si>
  <si>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</si>
  <si>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</si>
  <si>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</si>
  <si>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</si>
  <si>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</si>
  <si>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</si>
  <si>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</si>
  <si>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</si>
  <si>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</si>
  <si>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</si>
  <si>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</si>
  <si>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</si>
  <si>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</si>
  <si>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</si>
  <si>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</si>
  <si>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</si>
  <si>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</si>
  <si>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</si>
  <si>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</si>
  <si>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</si>
  <si>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</si>
  <si>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</si>
  <si>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</si>
  <si>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</si>
  <si>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</si>
  <si>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</si>
  <si>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</si>
  <si>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</si>
  <si>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</si>
  <si>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</si>
  <si>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</si>
  <si>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</si>
  <si>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</si>
  <si>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</si>
  <si>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</si>
  <si>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</si>
  <si>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</si>
  <si>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</si>
  <si>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</si>
  <si>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</si>
  <si>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</si>
  <si>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</si>
  <si>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</si>
  <si>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</si>
  <si>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</si>
  <si>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</si>
  <si>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</si>
  <si>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</si>
  <si>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</si>
  <si>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</si>
  <si>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</si>
  <si>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</si>
  <si>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</si>
  <si>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</si>
  <si>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</si>
  <si>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</si>
  <si>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</si>
  <si>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</si>
  <si>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</si>
  <si>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</si>
  <si>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</si>
  <si>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</si>
  <si>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</si>
  <si>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</si>
  <si>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</si>
  <si>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</si>
  <si>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</si>
  <si>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</si>
  <si>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</si>
  <si>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</si>
  <si>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</si>
  <si>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</si>
  <si>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</si>
  <si>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</si>
  <si>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</si>
  <si>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</si>
  <si>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</si>
  <si>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</si>
  <si>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</si>
  <si>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</si>
  <si>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</si>
  <si>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</si>
  <si>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</si>
  <si>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</si>
  <si>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</si>
  <si>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</si>
  <si>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</si>
  <si>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</si>
  <si>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</si>
  <si>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</si>
  <si>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</si>
  <si>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</si>
  <si>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</si>
  <si>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</si>
  <si>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</si>
  <si>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</si>
  <si>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</si>
  <si>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</si>
  <si>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</si>
  <si>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</si>
  <si>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</si>
  <si>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</si>
  <si>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</si>
  <si>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</si>
  <si>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</si>
  <si>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</si>
  <si>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</si>
  <si>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</si>
  <si>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</si>
  <si>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</si>
  <si>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</si>
  <si>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</si>
  <si>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</si>
  <si>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</si>
  <si>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</si>
  <si>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</si>
  <si>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</si>
  <si>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</si>
  <si>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</si>
  <si>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</si>
  <si>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</si>
  <si>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</si>
  <si>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</si>
  <si>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</si>
  <si>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</si>
  <si>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</si>
  <si>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</si>
  <si>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</si>
  <si>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</si>
  <si>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</si>
  <si>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</si>
  <si>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</si>
  <si>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</si>
  <si>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</si>
  <si>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</si>
  <si>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</si>
  <si>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</si>
  <si>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</si>
  <si>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</si>
  <si>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</si>
  <si>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</si>
  <si>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</si>
  <si>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</si>
  <si>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</si>
  <si>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</si>
  <si>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</si>
  <si>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</si>
  <si>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</si>
  <si>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</si>
  <si>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</si>
  <si>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</si>
  <si>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</si>
  <si>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</si>
  <si>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</si>
  <si>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</si>
  <si>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</si>
  <si>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</si>
  <si>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</si>
  <si>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</si>
  <si>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</si>
  <si>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</si>
  <si>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</si>
  <si>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</si>
  <si>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</si>
  <si>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</si>
  <si>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</si>
  <si>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</si>
  <si>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</si>
  <si>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</si>
  <si>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</si>
  <si>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</si>
  <si>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</si>
  <si>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</si>
  <si>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</si>
  <si>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</si>
  <si>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</si>
  <si>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</si>
  <si>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</si>
  <si>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</si>
  <si>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</si>
  <si>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</si>
  <si>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</si>
  <si>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</si>
  <si>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</si>
  <si>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</si>
  <si>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</si>
  <si>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</si>
  <si>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</si>
  <si>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</si>
  <si>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</si>
  <si>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</si>
  <si>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</si>
  <si>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</si>
  <si>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</si>
  <si>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</si>
  <si>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</si>
  <si>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</si>
  <si>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</si>
  <si>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</si>
  <si>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</si>
  <si>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</si>
  <si>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</si>
  <si>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</si>
  <si>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</si>
  <si>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</si>
  <si>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</si>
  <si>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</si>
  <si>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</si>
  <si>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</si>
  <si>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</si>
  <si>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</si>
  <si>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</si>
  <si>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</si>
  <si>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</si>
  <si>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</si>
  <si>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</si>
  <si>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</si>
  <si>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</si>
  <si>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</si>
  <si>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</si>
  <si>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</si>
  <si>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</si>
  <si>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</si>
  <si>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</si>
  <si>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</si>
  <si>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</si>
  <si>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</si>
  <si>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</si>
  <si>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</si>
  <si>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</si>
  <si>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</si>
  <si>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</si>
  <si>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</si>
  <si>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</si>
  <si>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</si>
  <si>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</si>
  <si>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</si>
  <si>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</si>
  <si>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</si>
  <si>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</si>
  <si>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</si>
  <si>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</si>
  <si>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</si>
  <si>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</si>
  <si>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</si>
  <si>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</si>
  <si>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</si>
  <si>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</si>
  <si>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</si>
  <si>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</si>
  <si>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</si>
  <si>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</si>
  <si>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</si>
  <si>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</si>
  <si>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</si>
  <si>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</si>
  <si>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</si>
  <si>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</si>
  <si>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</si>
  <si>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</si>
  <si>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</si>
  <si>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</si>
  <si>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</si>
  <si>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</si>
  <si>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</si>
  <si>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</si>
  <si>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</si>
  <si>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</si>
  <si>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</si>
  <si>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</si>
  <si>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</si>
  <si>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</si>
  <si>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</si>
  <si>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</si>
  <si>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</si>
  <si>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</si>
  <si>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</si>
  <si>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</si>
  <si>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</si>
  <si>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</si>
  <si>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</si>
  <si>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</si>
  <si>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</si>
  <si>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</si>
  <si>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</si>
  <si>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</si>
  <si>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</si>
  <si>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</si>
  <si>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</si>
  <si>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</si>
  <si>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</si>
  <si>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</si>
  <si>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</si>
  <si>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</si>
  <si>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</si>
  <si>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</si>
  <si>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</si>
  <si>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</si>
  <si>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</si>
  <si>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</si>
  <si>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</si>
  <si>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</si>
  <si>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</si>
  <si>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</si>
  <si>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</si>
  <si>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</si>
  <si>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</si>
  <si>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</si>
  <si>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</si>
  <si>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</si>
  <si>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</si>
  <si>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</si>
  <si>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</si>
  <si>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</si>
  <si>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</si>
  <si>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</si>
  <si>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</si>
  <si>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</si>
  <si>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</si>
  <si>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</si>
  <si>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</si>
  <si>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</si>
  <si>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</si>
  <si>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</si>
  <si>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</si>
  <si>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</si>
  <si>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</si>
  <si>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</si>
  <si>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</si>
  <si>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</si>
  <si>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</si>
  <si>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</si>
  <si>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</si>
  <si>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</si>
  <si>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</si>
  <si>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</si>
  <si>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</si>
  <si>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</si>
  <si>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</si>
  <si>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</si>
  <si>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</si>
  <si>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</si>
  <si>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</si>
  <si>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</si>
  <si>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</si>
  <si>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</si>
  <si>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</si>
  <si>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</si>
  <si>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</si>
  <si>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</si>
  <si>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</si>
  <si>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</si>
  <si>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</si>
  <si>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</si>
  <si>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</si>
  <si>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</si>
  <si>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</si>
  <si>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</si>
  <si>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</si>
  <si>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</si>
  <si>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</si>
  <si>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</si>
  <si>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</si>
  <si>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</si>
  <si>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</si>
  <si>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</si>
  <si>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</si>
  <si>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</si>
  <si>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</si>
  <si>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</si>
  <si>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</si>
  <si>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</si>
  <si>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</si>
  <si>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</si>
  <si>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</si>
  <si>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</si>
  <si>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</si>
  <si>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</si>
  <si>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</si>
  <si>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</si>
  <si>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</si>
  <si>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</si>
  <si>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</si>
  <si>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</si>
  <si>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</si>
  <si>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</si>
  <si>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</si>
  <si>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</si>
  <si>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</si>
  <si>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</si>
  <si>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</si>
  <si>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</si>
  <si>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</si>
  <si>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</si>
  <si>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</si>
  <si>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</si>
  <si>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</si>
  <si>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</si>
  <si>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</si>
  <si>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</si>
  <si>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</si>
  <si>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</si>
  <si>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</si>
  <si>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</si>
  <si>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</si>
  <si>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</si>
  <si>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</si>
  <si>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</si>
  <si>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</si>
  <si>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</si>
  <si>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</si>
  <si>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</si>
  <si>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</si>
  <si>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</si>
  <si>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</si>
  <si>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</si>
  <si>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</si>
  <si>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</si>
  <si>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</si>
  <si>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</si>
  <si>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</si>
  <si>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</si>
  <si>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</si>
  <si>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</si>
  <si>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</si>
  <si>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</si>
  <si>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</si>
  <si>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</si>
  <si>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</si>
  <si>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</si>
  <si>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</si>
  <si>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</si>
  <si>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</si>
  <si>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</si>
  <si>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</si>
  <si>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</si>
  <si>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</si>
  <si>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</si>
  <si>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</si>
  <si>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</si>
  <si>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</si>
  <si>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</si>
  <si>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</si>
  <si>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</si>
  <si>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</si>
  <si>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</si>
  <si>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</si>
  <si>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</si>
  <si>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</si>
  <si>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</si>
  <si>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</si>
  <si>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</si>
  <si>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</si>
  <si>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</si>
  <si>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</si>
  <si>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</si>
  <si>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</si>
  <si>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</si>
  <si>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</si>
  <si>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</si>
  <si>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</si>
  <si>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</si>
  <si>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</si>
  <si>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</si>
  <si>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</si>
  <si>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</si>
  <si>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</si>
  <si>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</si>
  <si>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</si>
  <si>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</si>
  <si>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</si>
  <si>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</si>
  <si>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</si>
  <si>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</si>
  <si>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</si>
  <si>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</si>
  <si>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</si>
  <si>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</si>
  <si>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</si>
  <si>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</si>
  <si>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</si>
  <si>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</si>
  <si>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</si>
  <si>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</si>
  <si>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</si>
  <si>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</si>
  <si>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</si>
  <si>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</si>
  <si>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</si>
  <si>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</si>
  <si>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</si>
  <si>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</si>
  <si>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</si>
  <si>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</si>
  <si>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</si>
  <si>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</si>
  <si>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</si>
  <si>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</si>
  <si>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</si>
  <si>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</si>
  <si>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</si>
  <si>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</si>
  <si>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</si>
  <si>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</si>
  <si>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</si>
  <si>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</si>
  <si>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</si>
  <si>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</si>
  <si>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</si>
  <si>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</si>
  <si>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</si>
  <si>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</si>
  <si>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</si>
  <si>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</si>
  <si>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</si>
  <si>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</si>
  <si>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</si>
  <si>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</si>
  <si>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</si>
  <si>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</si>
  <si>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</si>
  <si>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</si>
  <si>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</si>
  <si>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</si>
  <si>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</si>
  <si>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</si>
  <si>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</si>
  <si>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</si>
  <si>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</si>
  <si>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</si>
  <si>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</si>
  <si>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</si>
  <si>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</si>
  <si>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</si>
  <si>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</si>
  <si>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</si>
  <si>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</si>
  <si>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</si>
  <si>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</si>
  <si>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</si>
  <si>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</si>
  <si>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</si>
  <si>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</si>
  <si>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</si>
  <si>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</si>
  <si>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</si>
  <si>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</si>
  <si>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</si>
  <si>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</si>
  <si>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</si>
  <si>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</si>
  <si>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</si>
  <si>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</si>
  <si>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</si>
  <si>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</si>
  <si>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</si>
  <si>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</si>
  <si>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</si>
  <si>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</si>
  <si>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</si>
  <si>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</si>
  <si>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</si>
  <si>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</si>
  <si>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</si>
  <si>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</si>
  <si>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</si>
  <si>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</si>
  <si>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</si>
  <si>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</si>
  <si>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</si>
  <si>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</si>
  <si>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</si>
  <si>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</si>
  <si>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</si>
  <si>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</si>
  <si>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</si>
  <si>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</si>
  <si>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</si>
  <si>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</si>
  <si>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</si>
  <si>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</si>
  <si>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</si>
  <si>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</si>
  <si>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</si>
  <si>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</si>
  <si>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</si>
  <si>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</si>
  <si>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</si>
  <si>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</si>
  <si>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</si>
  <si>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</si>
  <si>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</si>
  <si>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</si>
  <si>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</si>
  <si>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</si>
  <si>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</si>
  <si>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</si>
  <si>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</si>
  <si>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</si>
  <si>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</si>
  <si>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</si>
  <si>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</si>
  <si>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</si>
  <si>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</si>
  <si>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</si>
  <si>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</si>
  <si>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</si>
  <si>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</si>
  <si>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</si>
  <si>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</si>
  <si>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</si>
  <si>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</si>
  <si>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</si>
  <si>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</si>
  <si>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</si>
  <si>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</si>
  <si>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</si>
  <si>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</si>
  <si>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</si>
  <si>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</si>
  <si>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</si>
  <si>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</si>
  <si>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</si>
  <si>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</si>
  <si>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</si>
  <si>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</si>
  <si>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</si>
  <si>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</si>
  <si>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</si>
  <si>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</si>
  <si>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</si>
  <si>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</si>
  <si>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</si>
  <si>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</si>
  <si>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</si>
  <si>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</si>
  <si>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</si>
  <si>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</si>
  <si>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</si>
  <si>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</si>
  <si>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</si>
  <si>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</si>
  <si>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</si>
  <si>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</si>
  <si>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</si>
  <si>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</si>
  <si>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</si>
  <si>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</si>
  <si>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</si>
  <si>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</si>
  <si>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</si>
  <si>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</si>
  <si>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</si>
  <si>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</si>
  <si>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</si>
  <si>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</si>
  <si>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</si>
  <si>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</si>
  <si>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</si>
  <si>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</si>
  <si>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</si>
  <si>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</si>
  <si>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</si>
  <si>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</si>
  <si>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</si>
  <si>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</si>
  <si>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</si>
  <si>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</si>
  <si>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</si>
  <si>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</si>
  <si>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</si>
  <si>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</si>
  <si>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</si>
  <si>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</si>
  <si>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</si>
  <si>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</si>
  <si>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</si>
  <si>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</si>
  <si>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</si>
  <si>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</si>
  <si>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</si>
  <si>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</si>
  <si>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</si>
  <si>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</si>
  <si>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</si>
  <si>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</si>
  <si>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</si>
  <si>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</si>
  <si>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</si>
  <si>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</si>
  <si>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</si>
  <si>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</si>
  <si>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</si>
  <si>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</si>
  <si>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</si>
  <si>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</si>
  <si>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</si>
  <si>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</si>
  <si>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</si>
  <si>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</si>
  <si>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</si>
  <si>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</si>
  <si>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</si>
  <si>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</si>
  <si>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</si>
  <si>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</si>
  <si>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</si>
  <si>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</si>
  <si>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</si>
  <si>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</si>
  <si>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</si>
  <si>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</si>
  <si>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</si>
  <si>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</si>
  <si>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</si>
  <si>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</si>
  <si>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</si>
  <si>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</si>
  <si>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</si>
  <si>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</si>
  <si>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</si>
  <si>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</si>
  <si>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</si>
  <si>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</si>
  <si>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</si>
  <si>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</si>
  <si>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</si>
  <si>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</si>
  <si>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</si>
  <si>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</si>
  <si>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</si>
  <si>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</si>
  <si>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</si>
  <si>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</si>
  <si>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</si>
  <si>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</si>
  <si>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</si>
  <si>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</si>
  <si>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</si>
  <si>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</si>
  <si>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</si>
  <si>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</si>
  <si>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</si>
  <si>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</si>
  <si>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</si>
  <si>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</si>
  <si>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</si>
  <si>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</si>
  <si>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</si>
  <si>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</si>
  <si>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</si>
  <si>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</si>
  <si>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</si>
  <si>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</si>
  <si>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</si>
  <si>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</si>
  <si>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</si>
  <si>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</si>
  <si>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</si>
  <si>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</si>
  <si>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</si>
  <si>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</si>
  <si>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</si>
  <si>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</si>
  <si>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</si>
  <si>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</si>
  <si>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</si>
  <si>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</si>
  <si>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</si>
  <si>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</si>
  <si>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</si>
  <si>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</si>
  <si>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</si>
  <si>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</si>
  <si>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</si>
  <si>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</si>
  <si>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</si>
  <si>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</si>
  <si>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</si>
  <si>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</si>
  <si>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</si>
  <si>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</si>
  <si>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</si>
  <si>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</si>
  <si>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</si>
  <si>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</si>
  <si>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</si>
  <si>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</si>
  <si>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</si>
  <si>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</si>
  <si>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</si>
  <si>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</si>
  <si>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</si>
  <si>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</si>
  <si>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</si>
  <si>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</si>
  <si>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</si>
  <si>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</si>
  <si>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</si>
  <si>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</si>
  <si>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</si>
  <si>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</si>
  <si>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</si>
  <si>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</si>
  <si>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</si>
  <si>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</si>
  <si>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</si>
  <si>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</si>
  <si>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</si>
  <si>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</si>
  <si>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</si>
  <si>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</si>
  <si>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</si>
  <si>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</si>
  <si>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</si>
  <si>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</si>
  <si>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</si>
  <si>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</si>
  <si>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</si>
  <si>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</si>
  <si>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</si>
  <si>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</si>
  <si>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</si>
  <si>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</si>
  <si>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</si>
  <si>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</si>
  <si>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</si>
  <si>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</si>
  <si>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</si>
  <si>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</si>
  <si>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</si>
  <si>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</si>
  <si>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</si>
  <si>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</si>
  <si>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</si>
  <si>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</si>
  <si>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</si>
  <si>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</si>
  <si>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</si>
  <si>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</si>
  <si>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</si>
  <si>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</si>
  <si>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</si>
  <si>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</si>
  <si>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</si>
  <si>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</si>
  <si>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</si>
  <si>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</si>
  <si>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</si>
  <si>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</si>
  <si>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</si>
  <si>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</si>
  <si>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</si>
  <si>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</si>
  <si>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</si>
  <si>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</si>
  <si>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</si>
  <si>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</si>
  <si>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</si>
  <si>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</si>
  <si>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</si>
  <si>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</si>
  <si>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</si>
  <si>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</si>
  <si>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</si>
  <si>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</si>
  <si>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</si>
  <si>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</si>
  <si>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</si>
  <si>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</si>
  <si>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</si>
  <si>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</si>
  <si>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</si>
  <si>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</si>
  <si>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</si>
  <si>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</si>
  <si>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</si>
  <si>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</si>
  <si>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</si>
  <si>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</si>
  <si>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</si>
  <si>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</si>
  <si>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</si>
  <si>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</si>
  <si>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</si>
  <si>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</si>
  <si>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</si>
  <si>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</si>
  <si>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</si>
  <si>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</si>
  <si>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</si>
  <si>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</si>
  <si>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</si>
  <si>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</si>
  <si>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</si>
  <si>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</si>
  <si>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</si>
  <si>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</si>
  <si>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</si>
  <si>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</si>
  <si>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</si>
  <si>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</si>
  <si>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</si>
  <si>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</si>
  <si>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</si>
  <si>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</si>
  <si>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</si>
  <si>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</si>
  <si>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</si>
  <si>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</si>
  <si>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</si>
  <si>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</si>
  <si>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</si>
  <si>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</si>
  <si>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</si>
  <si>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</si>
  <si>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</si>
  <si>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</si>
  <si>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</si>
  <si>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</si>
  <si>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</si>
  <si>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</si>
  <si>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</si>
  <si>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</si>
  <si>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</si>
  <si>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</si>
  <si>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</si>
  <si>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</si>
  <si>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</si>
  <si>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</si>
  <si>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</si>
  <si>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</si>
  <si>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</si>
  <si>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</si>
  <si>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</si>
  <si>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</si>
  <si>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</si>
  <si>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</si>
  <si>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</si>
  <si>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</si>
  <si>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</si>
  <si>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</si>
  <si>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</si>
  <si>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</si>
  <si>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</si>
  <si>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</si>
  <si>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</si>
  <si>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</si>
  <si>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</si>
  <si>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</si>
  <si>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</si>
  <si>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</si>
  <si>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</si>
  <si>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</si>
  <si>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</si>
  <si>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</si>
  <si>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</si>
  <si>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</si>
  <si>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</si>
  <si>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</si>
  <si>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</si>
  <si>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</si>
  <si>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</si>
  <si>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</si>
  <si>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</si>
  <si>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</si>
  <si>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</si>
  <si>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</si>
  <si>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</si>
  <si>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</si>
  <si>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</si>
  <si>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</si>
  <si>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</si>
  <si>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</si>
  <si>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</si>
  <si>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</si>
  <si>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</si>
  <si>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</si>
  <si>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</si>
  <si>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</si>
  <si>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</si>
  <si>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</si>
  <si>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</si>
  <si>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</si>
  <si>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</si>
  <si>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</si>
  <si>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</si>
  <si>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</si>
  <si>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</si>
  <si>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</si>
  <si>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</si>
  <si>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</si>
  <si>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</si>
  <si>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</si>
  <si>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</si>
  <si>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</si>
  <si>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</si>
  <si>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</si>
  <si>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</si>
  <si>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</si>
  <si>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</si>
  <si>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</si>
  <si>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</si>
  <si>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</si>
  <si>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</si>
  <si>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</si>
  <si>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</si>
  <si>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</si>
  <si>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</si>
  <si>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</si>
  <si>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</si>
  <si>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</si>
  <si>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</si>
  <si>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</si>
  <si>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</si>
  <si>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</si>
  <si>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</si>
  <si>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</si>
  <si>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</si>
  <si>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</si>
  <si>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</si>
  <si>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</si>
  <si>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</si>
  <si>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</si>
  <si>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</si>
  <si>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</si>
  <si>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</si>
  <si>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</si>
  <si>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</si>
  <si>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</si>
  <si>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</si>
  <si>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</si>
  <si>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</si>
  <si>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</si>
  <si>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</si>
  <si>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</si>
  <si>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</si>
  <si>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</si>
  <si>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</si>
  <si>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</si>
  <si>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</si>
  <si>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</si>
  <si>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</si>
  <si>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</si>
  <si>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</si>
  <si>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</si>
  <si>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</si>
  <si>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</si>
  <si>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</si>
  <si>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</si>
  <si>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</si>
  <si>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</si>
  <si>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</si>
  <si>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</si>
  <si>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</si>
  <si>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</si>
  <si>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</si>
  <si>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</si>
  <si>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</si>
  <si>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</si>
  <si>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</si>
  <si>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</si>
  <si>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</si>
  <si>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</si>
  <si>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</si>
  <si>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</si>
  <si>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</si>
  <si>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</si>
  <si>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</si>
  <si>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</si>
  <si>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</si>
  <si>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</si>
  <si>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</si>
  <si>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</si>
  <si>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</si>
  <si>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</si>
  <si>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</si>
  <si>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</si>
  <si>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</si>
  <si>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</si>
  <si>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</si>
  <si>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</si>
  <si>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</si>
  <si>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</si>
  <si>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</si>
  <si>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</si>
  <si>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</si>
  <si>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</si>
  <si>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</si>
  <si>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</si>
  <si>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</si>
  <si>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</si>
  <si>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</si>
  <si>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</si>
  <si>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</si>
  <si>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</si>
  <si>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</si>
  <si>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</si>
  <si>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</si>
  <si>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</si>
  <si>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</si>
  <si>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</si>
  <si>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</si>
  <si>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</si>
  <si>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</si>
  <si>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</si>
  <si>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</si>
  <si>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</si>
  <si>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</si>
  <si>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</si>
  <si>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</si>
  <si>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</si>
  <si>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</si>
  <si>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</si>
  <si>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</si>
  <si>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</si>
  <si>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</si>
  <si>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</si>
  <si>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</si>
  <si>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</si>
  <si>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</si>
  <si>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</si>
  <si>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</si>
  <si>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</si>
  <si>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</si>
  <si>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</si>
  <si>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</si>
  <si>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</si>
  <si>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</si>
  <si>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</si>
  <si>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</si>
  <si>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</si>
  <si>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</si>
  <si>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</si>
  <si>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</si>
  <si>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</si>
  <si>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</si>
  <si>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</si>
  <si>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</si>
  <si>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</si>
  <si>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</si>
  <si>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</si>
  <si>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</si>
  <si>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</si>
  <si>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</si>
  <si>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</si>
  <si>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</si>
  <si>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</si>
  <si>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</si>
  <si>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</si>
  <si>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</si>
  <si>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</si>
  <si>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</si>
  <si>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</si>
  <si>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</si>
  <si>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</si>
  <si>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</si>
  <si>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</si>
  <si>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</si>
  <si>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</si>
  <si>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</si>
  <si>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</si>
  <si>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</si>
  <si>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</si>
  <si>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</si>
  <si>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</si>
  <si>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</si>
  <si>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</si>
  <si>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</si>
  <si>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</si>
  <si>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</si>
  <si>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</si>
  <si>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</si>
  <si>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</si>
  <si>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</si>
  <si>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</si>
  <si>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</si>
  <si>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</si>
  <si>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</si>
  <si>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</si>
  <si>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</si>
  <si>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</si>
  <si>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</si>
  <si>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</si>
  <si>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</si>
  <si>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</si>
  <si>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</si>
  <si>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</si>
  <si>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</si>
  <si>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</si>
  <si>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</si>
  <si>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</si>
  <si>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</si>
  <si>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</si>
  <si>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</si>
  <si>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</si>
  <si>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</si>
  <si>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</si>
  <si>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</si>
  <si>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</si>
  <si>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</si>
  <si>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</si>
  <si>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</si>
  <si>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</si>
  <si>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</si>
  <si>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</si>
  <si>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</si>
  <si>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</si>
  <si>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</si>
  <si>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</si>
  <si>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</si>
  <si>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</si>
  <si>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</si>
  <si>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</si>
  <si>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</si>
  <si>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</si>
  <si>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</si>
  <si>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</si>
  <si>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</si>
  <si>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</si>
  <si>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</si>
  <si>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</si>
  <si>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</si>
  <si>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</si>
  <si>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</si>
  <si>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</si>
  <si>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</si>
  <si>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</si>
  <si>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</si>
  <si>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</si>
  <si>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</si>
  <si>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</si>
  <si>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</si>
  <si>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</si>
  <si>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</si>
  <si>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</si>
  <si>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</si>
  <si>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</si>
  <si>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</si>
  <si>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</si>
  <si>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</si>
  <si>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</si>
  <si>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</si>
  <si>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</si>
  <si>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</si>
  <si>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</si>
  <si>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</si>
  <si>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</si>
  <si>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</si>
  <si>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</si>
  <si>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</si>
  <si>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</si>
  <si>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</si>
  <si>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</si>
  <si>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</si>
  <si>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</si>
  <si>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</si>
  <si>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</si>
  <si>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</si>
  <si>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</si>
  <si>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</si>
  <si>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</si>
  <si>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</si>
  <si>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</si>
  <si>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</si>
  <si>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</si>
  <si>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</si>
  <si>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</si>
  <si>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</si>
  <si>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</si>
  <si>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</si>
  <si>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</si>
  <si>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</si>
  <si>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</si>
  <si>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</si>
  <si>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</si>
  <si>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</si>
  <si>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</si>
  <si>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</si>
  <si>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</si>
  <si>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</si>
  <si>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</si>
  <si>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</si>
  <si>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</si>
  <si>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</si>
  <si>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</si>
  <si>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</si>
  <si>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</si>
  <si>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</si>
  <si>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</si>
  <si>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</si>
  <si>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</si>
  <si>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</si>
  <si>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</si>
  <si>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</si>
  <si>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</si>
  <si>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</si>
  <si>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</si>
  <si>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</si>
  <si>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</si>
  <si>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</si>
  <si>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</si>
  <si>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</si>
  <si>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</si>
  <si>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</si>
  <si>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</si>
  <si>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</si>
  <si>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</si>
  <si>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</si>
  <si>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</si>
  <si>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</si>
  <si>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</si>
  <si>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</si>
  <si>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</si>
  <si>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</si>
  <si>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</si>
  <si>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</si>
  <si>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</si>
  <si>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</si>
  <si>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</si>
  <si>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</si>
  <si>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</si>
  <si>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</si>
  <si>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</si>
  <si>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</si>
  <si>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</si>
  <si>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</si>
  <si>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</si>
  <si>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</si>
  <si>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</si>
  <si>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</si>
  <si>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</si>
  <si>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</si>
  <si>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</si>
  <si>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</si>
  <si>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</si>
  <si>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</si>
  <si>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</si>
  <si>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</si>
  <si>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</si>
  <si>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</si>
  <si>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</si>
  <si>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</si>
  <si>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</si>
  <si>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</si>
  <si>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</si>
  <si>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</si>
  <si>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</si>
  <si>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</si>
  <si>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</si>
  <si>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</si>
  <si>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</si>
  <si>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</si>
  <si>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</si>
  <si>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</si>
  <si>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</si>
  <si>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</si>
  <si>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</si>
  <si>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</si>
  <si>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</si>
  <si>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</si>
  <si>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</si>
  <si>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</si>
  <si>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</si>
  <si>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</si>
  <si>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</si>
  <si>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</si>
  <si>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</si>
  <si>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</si>
  <si>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</si>
  <si>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</si>
  <si>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</si>
  <si>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</si>
  <si>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</si>
  <si>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</si>
  <si>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</si>
  <si>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</si>
  <si>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</si>
  <si>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</si>
  <si>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</si>
  <si>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</si>
  <si>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</si>
  <si>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</si>
  <si>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</si>
  <si>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</si>
  <si>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</si>
  <si>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</si>
  <si>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</si>
  <si>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</si>
  <si>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</si>
  <si>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</si>
  <si>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</si>
  <si>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</si>
  <si>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</si>
  <si>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</si>
  <si>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</si>
  <si>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</si>
  <si>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</si>
  <si>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</si>
  <si>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</si>
  <si>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</si>
  <si>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</si>
  <si>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</si>
  <si>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</si>
  <si>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</si>
  <si>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</si>
  <si>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</si>
  <si>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</si>
  <si>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</si>
  <si>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</si>
  <si>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</si>
  <si>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</si>
  <si>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</si>
  <si>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</si>
  <si>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</si>
  <si>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</si>
  <si>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</si>
  <si>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</si>
  <si>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</si>
  <si>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</si>
  <si>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</si>
  <si>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</si>
  <si>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</si>
  <si>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</si>
  <si>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</si>
  <si>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</si>
  <si>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</si>
  <si>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</si>
  <si>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</si>
  <si>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</si>
  <si>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</si>
  <si>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</si>
  <si>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</si>
  <si>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</si>
  <si>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</si>
  <si>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</si>
  <si>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</si>
  <si>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</si>
  <si>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</si>
  <si>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</si>
  <si>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</si>
  <si>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</si>
  <si>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</si>
  <si>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</si>
  <si>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</si>
  <si>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</si>
  <si>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</si>
  <si>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</si>
  <si>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</si>
  <si>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</si>
  <si>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</si>
  <si>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</si>
  <si>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</si>
  <si>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</si>
  <si>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</si>
  <si>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</si>
  <si>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</si>
  <si>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</si>
  <si>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</si>
  <si>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</si>
  <si>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</si>
  <si>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</si>
  <si>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</si>
  <si>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</si>
  <si>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</si>
  <si>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</si>
  <si>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</si>
  <si>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</si>
  <si>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</si>
  <si>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</si>
  <si>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</si>
  <si>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</si>
  <si>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</si>
  <si>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</si>
  <si>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</si>
  <si>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</si>
  <si>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</si>
  <si>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</si>
  <si>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</si>
  <si>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</si>
  <si>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</si>
  <si>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</si>
  <si>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</si>
  <si>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</si>
  <si>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</si>
  <si>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</si>
  <si>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</si>
  <si>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</si>
  <si>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</si>
  <si>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</si>
  <si>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</si>
  <si>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</si>
  <si>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</si>
  <si>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</si>
  <si>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</si>
  <si>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</si>
  <si>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</si>
  <si>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</si>
  <si>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</si>
  <si>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</si>
  <si>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</si>
  <si>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</si>
  <si>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</si>
  <si>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</si>
  <si>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</si>
  <si>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</si>
  <si>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</si>
  <si>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</si>
  <si>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</si>
  <si>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</si>
  <si>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</si>
  <si>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</si>
  <si>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</si>
  <si>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</si>
  <si>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</si>
  <si>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</si>
  <si>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</si>
  <si>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</si>
  <si>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</si>
  <si>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</si>
  <si>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</si>
  <si>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</si>
  <si>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</si>
  <si>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</si>
  <si>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</si>
  <si>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</si>
  <si>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</si>
  <si>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</si>
  <si>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</si>
  <si>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</si>
  <si>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</si>
  <si>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</si>
  <si>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</si>
  <si>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</si>
  <si>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</si>
  <si>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</si>
  <si>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</si>
  <si>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</si>
  <si>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</si>
  <si>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</si>
  <si>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</si>
  <si>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</si>
  <si>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</si>
  <si>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</si>
  <si>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</si>
  <si>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</si>
  <si>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</si>
  <si>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</si>
  <si>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</si>
  <si>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</si>
  <si>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</si>
  <si>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</si>
  <si>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</si>
  <si>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</si>
  <si>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</si>
  <si>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</si>
  <si>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</si>
  <si>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</si>
  <si>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</si>
  <si>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</si>
  <si>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</si>
  <si>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</si>
  <si>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</si>
  <si>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</si>
  <si>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</si>
  <si>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</si>
  <si>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</si>
  <si>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</si>
  <si>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</si>
  <si>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</si>
  <si>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</si>
  <si>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</si>
  <si>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</si>
  <si>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</si>
  <si>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</si>
  <si>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</si>
  <si>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</si>
  <si>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</si>
  <si>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</si>
  <si>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</si>
  <si>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</si>
  <si>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</si>
  <si>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</si>
  <si>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</si>
  <si>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</si>
  <si>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</si>
  <si>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</si>
  <si>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</si>
  <si>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</si>
  <si>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</si>
  <si>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</si>
  <si>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</si>
  <si>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</si>
  <si>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</si>
  <si>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</si>
  <si>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</si>
  <si>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</si>
  <si>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</si>
  <si>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</si>
  <si>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</si>
  <si>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</si>
  <si>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</si>
  <si>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</si>
  <si>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</si>
  <si>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</si>
  <si>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</si>
  <si>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</si>
  <si>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</si>
  <si>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</si>
  <si>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</si>
  <si>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</si>
  <si>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</si>
  <si>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</si>
  <si>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</si>
  <si>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</si>
  <si>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</si>
  <si>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</si>
  <si>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</si>
  <si>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</si>
  <si>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</si>
  <si>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</si>
  <si>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</si>
  <si>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</si>
  <si>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</si>
  <si>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</si>
  <si>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</si>
  <si>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</si>
  <si>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</si>
  <si>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</si>
  <si>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</si>
  <si>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</si>
  <si>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</si>
  <si>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</si>
  <si>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</si>
  <si>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</si>
  <si>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</si>
  <si>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</si>
  <si>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</si>
  <si>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</si>
  <si>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</si>
  <si>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</si>
  <si>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</si>
  <si>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</si>
  <si>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</si>
  <si>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</si>
  <si>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</si>
  <si>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</si>
  <si>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</si>
  <si>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</si>
  <si>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</si>
  <si>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</si>
  <si>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</si>
  <si>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</si>
  <si>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</si>
  <si>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</si>
  <si>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</si>
  <si>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</si>
  <si>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</si>
  <si>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</si>
  <si>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</si>
  <si>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</si>
  <si>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</si>
  <si>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</si>
  <si>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</si>
  <si>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</si>
  <si>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</si>
  <si>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</si>
  <si>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</si>
  <si>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</si>
  <si>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</si>
  <si>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</si>
  <si>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</si>
  <si>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</si>
  <si>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</si>
  <si>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</si>
  <si>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</si>
  <si>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</si>
  <si>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</si>
  <si>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</si>
  <si>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</si>
  <si>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</si>
  <si>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</si>
  <si>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</si>
  <si>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</si>
  <si>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</si>
  <si>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</si>
  <si>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</si>
  <si>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</si>
  <si>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</si>
  <si>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</si>
  <si>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</si>
  <si>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</si>
  <si>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</si>
  <si>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</si>
  <si>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</si>
  <si>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</si>
  <si>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</si>
  <si>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</si>
  <si>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</si>
  <si>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</si>
  <si>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</si>
  <si>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</si>
  <si>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</si>
  <si>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</si>
  <si>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</si>
  <si>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</si>
  <si>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</si>
  <si>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</si>
  <si>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</si>
  <si>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</si>
  <si>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</si>
  <si>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</si>
  <si>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</si>
  <si>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</si>
  <si>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</si>
  <si>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</si>
  <si>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</si>
  <si>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</si>
  <si>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</si>
  <si>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</si>
  <si>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</si>
  <si>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</si>
  <si>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</si>
  <si>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</si>
  <si>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</si>
  <si>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</si>
  <si>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</si>
  <si>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</si>
  <si>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</si>
  <si>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</si>
  <si>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</si>
  <si>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</si>
  <si>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</si>
  <si>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</si>
  <si>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</si>
  <si>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</si>
  <si>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</si>
  <si>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</si>
  <si>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</si>
  <si>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</si>
  <si>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</si>
  <si>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</si>
  <si>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</si>
  <si>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</si>
  <si>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</si>
  <si>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</si>
  <si>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</si>
  <si>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</si>
  <si>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</si>
  <si>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</si>
  <si>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</si>
  <si>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</si>
  <si>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</si>
  <si>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</si>
  <si>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</si>
  <si>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</si>
  <si>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</si>
  <si>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</si>
  <si>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</si>
  <si>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</si>
  <si>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</si>
  <si>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</si>
  <si>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</si>
  <si>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</si>
  <si>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</si>
  <si>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</si>
  <si>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</si>
  <si>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</si>
  <si>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</si>
  <si>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</si>
  <si>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</si>
  <si>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</si>
  <si>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</si>
  <si>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</si>
  <si>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</si>
  <si>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</si>
  <si>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</si>
  <si>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</si>
  <si>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</si>
  <si>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</si>
  <si>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</si>
  <si>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</si>
  <si>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</si>
  <si>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</si>
  <si>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</si>
  <si>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</si>
  <si>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</si>
  <si>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</si>
  <si>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</si>
  <si>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</si>
  <si>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</si>
  <si>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</si>
  <si>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</si>
  <si>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</si>
  <si>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</si>
  <si>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</si>
  <si>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</si>
  <si>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</si>
  <si>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</si>
  <si>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</si>
  <si>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</si>
  <si>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</si>
  <si>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</si>
  <si>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</si>
  <si>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</si>
  <si>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</si>
  <si>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</si>
  <si>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</si>
  <si>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</si>
  <si>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</si>
  <si>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</si>
  <si>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</si>
  <si>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</si>
  <si>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</si>
  <si>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</si>
  <si>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</si>
  <si>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</si>
  <si>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</si>
  <si>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</si>
  <si>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</si>
  <si>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</si>
  <si>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</si>
  <si>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</si>
  <si>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</si>
  <si>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</si>
  <si>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</si>
  <si>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</si>
  <si>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</si>
  <si>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</si>
  <si>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</si>
  <si>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</si>
  <si>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</si>
  <si>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</si>
  <si>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</si>
  <si>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</si>
  <si>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</si>
  <si>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</si>
  <si>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</si>
  <si>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</si>
  <si>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</si>
  <si>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</si>
  <si>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</si>
  <si>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</si>
  <si>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</si>
  <si>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</si>
  <si>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</si>
  <si>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</si>
  <si>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</si>
  <si>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</si>
  <si>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</si>
  <si>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</si>
  <si>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</si>
  <si>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</si>
  <si>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</si>
  <si>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</si>
  <si>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</si>
  <si>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</si>
  <si>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</si>
  <si>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</si>
  <si>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</si>
  <si>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</si>
  <si>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</si>
  <si>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</si>
  <si>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</si>
  <si>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</si>
  <si>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</si>
  <si>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</si>
  <si>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</si>
  <si>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</si>
  <si>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</si>
  <si>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</si>
  <si>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</si>
  <si>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</si>
  <si>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</si>
  <si>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</si>
  <si>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</si>
  <si>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</si>
  <si>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</si>
  <si>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</si>
  <si>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</si>
  <si>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</si>
  <si>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</si>
  <si>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</si>
  <si>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</si>
  <si>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</si>
  <si>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</si>
  <si>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</si>
  <si>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</si>
  <si>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</si>
  <si>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</si>
  <si>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</si>
  <si>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</si>
  <si>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</si>
  <si>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</si>
  <si>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</si>
  <si>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</si>
  <si>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</si>
  <si>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</si>
  <si>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</si>
  <si>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</si>
  <si>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</si>
  <si>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</si>
  <si>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</si>
  <si>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</si>
  <si>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</si>
  <si>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</si>
  <si>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</si>
  <si>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</si>
  <si>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</si>
  <si>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</si>
  <si>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</si>
  <si>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</si>
  <si>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</si>
  <si>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</si>
  <si>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</si>
  <si>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</si>
  <si>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</si>
  <si>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</si>
  <si>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</si>
  <si>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</si>
  <si>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</si>
  <si>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</si>
  <si>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</si>
  <si>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</si>
  <si>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</si>
  <si>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</si>
  <si>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</si>
  <si>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</si>
  <si>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</si>
  <si>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</si>
  <si>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</si>
  <si>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</si>
  <si>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</si>
  <si>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</si>
  <si>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</si>
  <si>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</si>
  <si>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</si>
  <si>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</si>
  <si>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</si>
  <si>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</si>
  <si>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</si>
  <si>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</si>
  <si>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</si>
  <si>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</si>
  <si>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</si>
  <si>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</si>
  <si>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</si>
  <si>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</si>
  <si>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</si>
  <si>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</si>
  <si>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</si>
  <si>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</si>
  <si>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</si>
  <si>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</si>
  <si>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</si>
  <si>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</si>
  <si>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</si>
  <si>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</si>
  <si>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</si>
  <si>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</si>
  <si>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</si>
  <si>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</si>
  <si>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</si>
  <si>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</si>
  <si>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</si>
  <si>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</si>
  <si>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</si>
  <si>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</si>
  <si>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</si>
  <si>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</si>
  <si>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</si>
  <si>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</si>
  <si>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</si>
  <si>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</si>
  <si>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</si>
  <si>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</si>
  <si>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</si>
  <si>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</si>
  <si>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</si>
  <si>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</si>
  <si>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</si>
  <si>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</si>
  <si>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</si>
  <si>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</si>
  <si>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</si>
  <si>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</si>
  <si>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</si>
  <si>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</si>
  <si>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</si>
  <si>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</si>
  <si>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</si>
  <si>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</si>
  <si>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</si>
  <si>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</si>
  <si>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</si>
  <si>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</si>
  <si>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</si>
  <si>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</si>
  <si>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</si>
  <si>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</si>
  <si>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</si>
  <si>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</si>
  <si>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</si>
  <si>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</si>
  <si>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</si>
  <si>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</si>
  <si>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</si>
  <si>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</si>
  <si>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</si>
  <si>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</si>
  <si>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</si>
  <si>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</si>
  <si>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</si>
  <si>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</si>
  <si>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</si>
  <si>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</si>
  <si>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</si>
  <si>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</si>
  <si>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</si>
  <si>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</si>
  <si>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</si>
  <si>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</si>
  <si>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</si>
  <si>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</si>
  <si>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</si>
  <si>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</si>
  <si>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</si>
  <si>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</si>
  <si>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</si>
  <si>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</si>
  <si>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</si>
  <si>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</si>
  <si>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</si>
  <si>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</si>
  <si>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</si>
  <si>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</si>
  <si>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</si>
  <si>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</si>
  <si>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</si>
  <si>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</si>
  <si>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</si>
  <si>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</si>
  <si>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</si>
  <si>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</si>
  <si>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</si>
  <si>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</si>
  <si>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</si>
  <si>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</si>
  <si>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</si>
  <si>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</si>
  <si>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</si>
  <si>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</si>
  <si>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</si>
  <si>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</si>
  <si>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</si>
  <si>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</si>
  <si>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</si>
  <si>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</si>
  <si>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</si>
  <si>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</si>
  <si>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</si>
  <si>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</si>
  <si>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</si>
  <si>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</si>
  <si>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</si>
  <si>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</si>
  <si>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</si>
  <si>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</si>
  <si>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</si>
  <si>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</si>
  <si>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</si>
  <si>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</si>
  <si>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</si>
  <si>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</si>
  <si>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</si>
  <si>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</si>
  <si>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</si>
  <si>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</si>
  <si>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</si>
  <si>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</si>
  <si>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</si>
  <si>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</si>
  <si>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</si>
  <si>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</si>
  <si>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</si>
  <si>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</si>
  <si>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</si>
  <si>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</si>
  <si>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</si>
  <si>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</si>
  <si>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</si>
  <si>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</si>
  <si>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</si>
  <si>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</si>
  <si>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</si>
  <si>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</si>
  <si>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</si>
  <si>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</si>
  <si>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</si>
  <si>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</si>
  <si>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</si>
  <si>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</si>
  <si>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</si>
  <si>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</si>
  <si>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</si>
  <si>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</si>
  <si>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</si>
  <si>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</si>
  <si>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</si>
  <si>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</si>
  <si>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</si>
  <si>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</si>
  <si>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</si>
  <si>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</si>
  <si>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</si>
  <si>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</si>
  <si>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</si>
  <si>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</si>
  <si>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</si>
  <si>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</si>
  <si>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</si>
  <si>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</si>
  <si>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</si>
  <si>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</si>
  <si>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</si>
  <si>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</si>
  <si>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</si>
  <si>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</si>
  <si>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</si>
  <si>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</si>
  <si>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</si>
  <si>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</si>
  <si>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</si>
  <si>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</si>
  <si>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</si>
  <si>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</si>
  <si>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</si>
  <si>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</si>
  <si>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</si>
  <si>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</si>
  <si>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</si>
  <si>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</si>
  <si>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</si>
  <si>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</si>
  <si>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</si>
  <si>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</si>
  <si>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</si>
  <si>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</si>
  <si>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</si>
  <si>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</si>
  <si>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</si>
  <si>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</si>
  <si>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</si>
  <si>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</si>
  <si>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</si>
  <si>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</si>
  <si>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</si>
  <si>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</si>
  <si>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</si>
  <si>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</si>
  <si>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</si>
  <si>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</si>
  <si>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</si>
  <si>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</si>
  <si>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</si>
  <si>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</si>
  <si>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</si>
  <si>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</si>
  <si>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</si>
  <si>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</si>
  <si>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</si>
  <si>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</si>
  <si>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</si>
  <si>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</si>
  <si>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</si>
  <si>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</si>
  <si>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</si>
  <si>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</si>
  <si>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</si>
  <si>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</si>
  <si>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</si>
  <si>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</si>
  <si>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</si>
  <si>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</si>
  <si>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</si>
  <si>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</si>
  <si>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</si>
  <si>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</si>
  <si>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</si>
  <si>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</si>
  <si>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</si>
  <si>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</si>
  <si>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</si>
  <si>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</si>
  <si>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</si>
  <si>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</si>
  <si>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</si>
  <si>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</si>
  <si>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</si>
  <si>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</si>
  <si>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</si>
  <si>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</si>
  <si>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</si>
  <si>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</si>
  <si>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</si>
  <si>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</si>
  <si>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</si>
  <si>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</si>
  <si>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</si>
  <si>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</si>
  <si>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</si>
  <si>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</si>
  <si>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</si>
  <si>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</si>
  <si>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</si>
  <si>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</si>
  <si>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</si>
  <si>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</si>
  <si>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</si>
  <si>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</si>
  <si>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</si>
  <si>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</si>
  <si>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</si>
  <si>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</si>
  <si>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</si>
  <si>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</si>
  <si>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</si>
  <si>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</si>
  <si>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</si>
  <si>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</si>
  <si>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</si>
  <si>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</si>
  <si>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</si>
  <si>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</si>
  <si>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</si>
  <si>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</si>
  <si>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</si>
  <si>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</si>
  <si>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</si>
  <si>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</si>
  <si>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</si>
  <si>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</si>
  <si>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</si>
  <si>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</si>
  <si>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</si>
  <si>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</si>
  <si>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</si>
  <si>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</si>
  <si>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</si>
  <si>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</si>
  <si>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</si>
  <si>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</si>
  <si>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</si>
  <si>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</si>
  <si>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</si>
  <si>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</si>
  <si>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</si>
  <si>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</si>
  <si>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</si>
  <si>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</si>
  <si>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</si>
  <si>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</si>
  <si>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</si>
  <si>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</si>
  <si>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</si>
  <si>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</si>
  <si>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</si>
  <si>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</si>
  <si>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</si>
  <si>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</si>
  <si>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</si>
  <si>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</si>
  <si>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</si>
  <si>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</si>
  <si>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</si>
  <si>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</si>
  <si>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</si>
  <si>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</si>
  <si>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</si>
  <si>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</si>
  <si>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</si>
  <si>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</si>
  <si>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</si>
  <si>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</si>
  <si>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</si>
  <si>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</si>
  <si>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</si>
  <si>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</si>
  <si>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</si>
  <si>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</si>
  <si>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</si>
  <si>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</si>
  <si>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</si>
  <si>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</si>
  <si>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</si>
  <si>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</si>
  <si>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</si>
  <si>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</si>
  <si>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</si>
  <si>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</si>
  <si>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</si>
  <si>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</si>
  <si>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</si>
  <si>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</si>
  <si>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</si>
  <si>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</si>
  <si>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</si>
  <si>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</si>
  <si>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</si>
  <si>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</si>
  <si>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</si>
  <si>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</si>
  <si>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</si>
  <si>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</si>
  <si>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</si>
  <si>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</si>
  <si>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</si>
  <si>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</si>
  <si>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</si>
  <si>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</si>
  <si>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</si>
  <si>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</si>
  <si>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</si>
  <si>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</si>
  <si>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</si>
  <si>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</si>
  <si>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</si>
  <si>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</si>
  <si>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</si>
  <si>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</si>
  <si>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</si>
  <si>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</si>
  <si>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</si>
  <si>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</si>
  <si>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</si>
  <si>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</si>
  <si>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</si>
  <si>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</si>
  <si>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</si>
  <si>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</si>
  <si>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</si>
  <si>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</si>
  <si>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</si>
  <si>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</si>
  <si>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</si>
  <si>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</si>
  <si>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</si>
  <si>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</si>
  <si>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</si>
  <si>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</si>
  <si>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</si>
  <si>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</si>
  <si>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</si>
  <si>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</si>
  <si>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</si>
  <si>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</si>
  <si>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</si>
  <si>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</si>
  <si>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</si>
  <si>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</si>
  <si>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</si>
  <si>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</si>
  <si>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</si>
  <si>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</si>
  <si>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</si>
  <si>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</si>
  <si>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</si>
  <si>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</si>
  <si>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</si>
  <si>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</si>
  <si>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</si>
  <si>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</si>
  <si>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</si>
  <si>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</si>
  <si>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</si>
  <si>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</si>
  <si>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</si>
  <si>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</si>
  <si>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</si>
  <si>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</si>
  <si>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</si>
  <si>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</si>
  <si>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</si>
  <si>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</si>
  <si>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</si>
  <si>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</si>
  <si>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</si>
  <si>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</si>
  <si>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</si>
  <si>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</si>
  <si>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</si>
  <si>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</si>
  <si>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</si>
  <si>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</si>
  <si>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</si>
  <si>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</si>
  <si>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</si>
  <si>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</si>
  <si>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</si>
  <si>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</si>
  <si>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</si>
  <si>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</si>
  <si>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</si>
  <si>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</si>
  <si>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</si>
  <si>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</si>
  <si>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</si>
  <si>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</si>
  <si>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</si>
  <si>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</si>
  <si>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</si>
  <si>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</si>
  <si>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</si>
  <si>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</si>
  <si>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</si>
  <si>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</si>
  <si>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</si>
  <si>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</si>
  <si>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</si>
  <si>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</si>
  <si>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</si>
  <si>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</si>
  <si>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</si>
  <si>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</si>
  <si>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</si>
  <si>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</si>
  <si>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</si>
  <si>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</si>
  <si>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</si>
  <si>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</si>
  <si>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</si>
  <si>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</si>
  <si>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</si>
  <si>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</si>
  <si>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</si>
  <si>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</si>
  <si>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</si>
  <si>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</si>
  <si>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</si>
  <si>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</si>
  <si>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</si>
  <si>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</si>
  <si>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</si>
  <si>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</si>
  <si>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</si>
  <si>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</si>
  <si>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</si>
  <si>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</si>
  <si>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</si>
  <si>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</si>
  <si>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</si>
  <si>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</si>
  <si>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</si>
  <si>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</si>
  <si>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</si>
  <si>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</si>
  <si>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</si>
  <si>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</si>
  <si>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</si>
  <si>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</si>
  <si>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</si>
  <si>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</si>
  <si>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</si>
  <si>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</si>
  <si>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</si>
  <si>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</si>
  <si>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</si>
  <si>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</si>
  <si>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</si>
  <si>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</si>
  <si>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</si>
  <si>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</si>
  <si>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</si>
  <si>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</si>
  <si>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</si>
  <si>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</si>
  <si>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</si>
  <si>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</si>
  <si>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</si>
  <si>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</si>
  <si>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</si>
  <si>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</si>
  <si>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</si>
  <si>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</si>
  <si>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</si>
  <si>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</si>
  <si>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</si>
  <si>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</si>
  <si>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</si>
  <si>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</si>
  <si>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</si>
  <si>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</si>
  <si>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</si>
  <si>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</si>
  <si>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</si>
  <si>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</si>
  <si>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</si>
  <si>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</si>
  <si>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</si>
  <si>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</si>
  <si>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</si>
  <si>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</si>
  <si>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</si>
  <si>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</si>
  <si>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</si>
  <si>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</si>
  <si>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</si>
  <si>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</si>
  <si>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</si>
  <si>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</si>
  <si>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</si>
  <si>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</si>
  <si>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</si>
  <si>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</si>
  <si>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</si>
  <si>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</si>
  <si>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</si>
  <si>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</si>
  <si>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</si>
  <si>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</si>
  <si>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</si>
  <si>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</si>
  <si>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</si>
  <si>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</si>
  <si>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</si>
  <si>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</si>
  <si>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</si>
  <si>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</si>
  <si>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</si>
  <si>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</si>
  <si>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</si>
  <si>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</si>
  <si>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</si>
  <si>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</si>
  <si>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</si>
  <si>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</si>
  <si>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</si>
  <si>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</si>
  <si>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</si>
  <si>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</si>
  <si>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</si>
  <si>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</si>
  <si>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</si>
  <si>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</si>
  <si>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</si>
  <si>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</si>
  <si>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</si>
  <si>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</si>
  <si>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</si>
  <si>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</si>
  <si>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</si>
  <si>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</si>
  <si>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</si>
  <si>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</si>
  <si>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</si>
  <si>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</si>
  <si>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</si>
  <si>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</si>
  <si>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</si>
  <si>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</si>
  <si>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</si>
  <si>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</si>
  <si>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</si>
  <si>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</si>
  <si>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</si>
  <si>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</si>
  <si>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</si>
  <si>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</si>
  <si>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</si>
  <si>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</si>
  <si>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</si>
  <si>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</si>
  <si>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</si>
  <si>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</si>
  <si>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</si>
  <si>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</si>
  <si>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</si>
  <si>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</si>
  <si>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</si>
  <si>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</si>
  <si>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</si>
  <si>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</si>
  <si>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</si>
  <si>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</si>
  <si>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</si>
  <si>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</si>
  <si>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</si>
  <si>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</si>
  <si>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</si>
  <si>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</si>
  <si>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</si>
  <si>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</si>
  <si>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</si>
  <si>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</si>
  <si>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</si>
  <si>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</si>
  <si>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</si>
  <si>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</si>
  <si>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</si>
  <si>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</si>
  <si>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</si>
  <si>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</si>
  <si>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</si>
  <si>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</si>
  <si>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</si>
  <si>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</si>
  <si>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</si>
  <si>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</si>
  <si>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</si>
  <si>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</si>
  <si>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</si>
  <si>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</si>
  <si>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</si>
  <si>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</si>
  <si>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</si>
  <si>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</si>
  <si>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</si>
  <si>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</si>
  <si>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</si>
  <si>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</si>
  <si>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</si>
  <si>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</si>
  <si>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</si>
  <si>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</si>
  <si>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</si>
  <si>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</si>
  <si>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</si>
  <si>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</si>
  <si>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</si>
  <si>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</si>
  <si>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</si>
  <si>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</si>
  <si>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</si>
  <si>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</si>
  <si>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</si>
  <si>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</si>
  <si>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</si>
  <si>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</si>
  <si>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</si>
  <si>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</si>
  <si>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</si>
  <si>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</si>
  <si>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</si>
  <si>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</si>
  <si>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</si>
  <si>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</si>
  <si>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</si>
  <si>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</si>
  <si>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</si>
  <si>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</si>
  <si>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</si>
  <si>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</si>
  <si>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</si>
  <si>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</si>
  <si>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</si>
  <si>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</si>
  <si>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</si>
  <si>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</si>
  <si>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</si>
  <si>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</si>
  <si>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</si>
  <si>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</si>
  <si>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</si>
  <si>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</si>
  <si>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</si>
  <si>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</si>
  <si>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</si>
  <si>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</si>
  <si>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</si>
  <si>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</si>
  <si>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</si>
  <si>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</si>
  <si>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</si>
  <si>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</si>
  <si>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</si>
  <si>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</si>
  <si>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</si>
  <si>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</si>
  <si>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</si>
  <si>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</si>
  <si>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</si>
  <si>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</si>
  <si>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</si>
  <si>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</si>
  <si>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</si>
  <si>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</si>
  <si>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</si>
  <si>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</si>
  <si>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</si>
  <si>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</si>
  <si>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</si>
  <si>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</si>
  <si>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</si>
  <si>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</si>
  <si>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</si>
  <si>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</si>
  <si>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</si>
  <si>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</si>
  <si>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</si>
  <si>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</si>
  <si>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</si>
  <si>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</si>
  <si>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</si>
  <si>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</si>
  <si>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</si>
  <si>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</si>
  <si>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</si>
  <si>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</si>
  <si>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</si>
  <si>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</si>
  <si>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</si>
  <si>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</si>
  <si>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</si>
  <si>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</si>
  <si>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</si>
  <si>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</si>
  <si>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</si>
  <si>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</si>
  <si>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</si>
  <si>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</si>
  <si>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</si>
  <si>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</si>
  <si>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</si>
  <si>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</si>
  <si>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</si>
  <si>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</si>
  <si>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</si>
  <si>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</si>
  <si>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</si>
  <si>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</si>
  <si>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</si>
  <si>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</si>
  <si>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</si>
  <si>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</si>
  <si>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</si>
  <si>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</si>
  <si>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</si>
  <si>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</si>
  <si>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</si>
  <si>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</si>
  <si>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</si>
  <si>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</si>
  <si>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</si>
  <si>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</si>
  <si>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</si>
  <si>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</si>
  <si>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</si>
  <si>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</si>
  <si>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</si>
  <si>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</si>
  <si>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</si>
  <si>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</si>
  <si>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</si>
  <si>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</si>
  <si>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</si>
  <si>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</si>
  <si>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</si>
  <si>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</si>
  <si>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</si>
  <si>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</si>
  <si>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</si>
  <si>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</si>
  <si>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</si>
  <si>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</si>
  <si>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</si>
  <si>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</si>
  <si>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</si>
  <si>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</si>
  <si>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</si>
  <si>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</si>
  <si>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</si>
  <si>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</si>
  <si>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</si>
  <si>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</si>
  <si>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</si>
  <si>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</si>
  <si>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</si>
  <si>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</si>
  <si>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</si>
  <si>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</si>
  <si>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</si>
  <si>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</si>
  <si>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</si>
  <si>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</si>
  <si>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</si>
  <si>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</si>
  <si>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</si>
  <si>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</si>
  <si>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</si>
  <si>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</si>
  <si>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</si>
  <si>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</si>
  <si>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</si>
  <si>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</si>
  <si>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</si>
  <si>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</si>
  <si>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</si>
  <si>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</si>
  <si>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</si>
  <si>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</si>
  <si>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</si>
  <si>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</si>
  <si>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</si>
  <si>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</si>
  <si>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</si>
  <si>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</si>
  <si>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</si>
  <si>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</si>
  <si>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</si>
  <si>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</si>
  <si>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</si>
  <si>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</si>
  <si>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</si>
  <si>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</si>
  <si>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</si>
  <si>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</si>
  <si>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</si>
  <si>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</si>
  <si>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</si>
  <si>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</si>
  <si>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</si>
  <si>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</si>
  <si>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</si>
  <si>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</si>
  <si>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</si>
  <si>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</si>
  <si>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</si>
  <si>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</si>
  <si>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</si>
  <si>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</si>
  <si>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</si>
  <si>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</si>
  <si>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</si>
  <si>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</si>
  <si>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</si>
  <si>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</si>
  <si>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</si>
  <si>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</si>
  <si>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</si>
  <si>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</si>
  <si>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</si>
  <si>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</si>
  <si>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</si>
  <si>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</si>
  <si>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</si>
  <si>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</si>
  <si>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</si>
  <si>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</si>
  <si>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</si>
  <si>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</si>
  <si>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</si>
  <si>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</si>
  <si>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</si>
  <si>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</si>
  <si>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</si>
  <si>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</si>
  <si>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</si>
  <si>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</si>
  <si>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</si>
  <si>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</si>
  <si>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</si>
  <si>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</si>
  <si>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</si>
  <si>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</si>
  <si>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</si>
  <si>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</si>
  <si>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</si>
  <si>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</si>
  <si>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</si>
  <si>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</si>
  <si>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</si>
  <si>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</si>
  <si>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</si>
  <si>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</si>
  <si>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</si>
  <si>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</si>
  <si>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</si>
  <si>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</si>
  <si>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</si>
  <si>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</si>
  <si>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</si>
  <si>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</si>
  <si>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</si>
  <si>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</si>
  <si>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</si>
  <si>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</si>
  <si>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</si>
  <si>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</si>
  <si>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</si>
  <si>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</si>
  <si>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</si>
  <si>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</si>
  <si>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</si>
  <si>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</si>
  <si>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</si>
  <si>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</si>
  <si>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</si>
  <si>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</si>
  <si>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</si>
  <si>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</si>
  <si>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</si>
  <si>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</si>
  <si>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</si>
  <si>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</si>
  <si>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</si>
  <si>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</si>
  <si>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</si>
  <si>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</si>
  <si>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</si>
  <si>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</si>
  <si>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</si>
  <si>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</si>
  <si>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</si>
  <si>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</si>
  <si>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</si>
  <si>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</si>
  <si>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</si>
  <si>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</si>
  <si>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</si>
  <si>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</si>
  <si>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</si>
  <si>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</si>
  <si>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</si>
  <si>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</si>
  <si>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</si>
  <si>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</si>
  <si>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</si>
  <si>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</si>
  <si>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</si>
  <si>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</si>
  <si>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</si>
  <si>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</si>
  <si>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</si>
  <si>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</si>
  <si>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</si>
  <si>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</si>
  <si>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</si>
  <si>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</si>
  <si>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</si>
  <si>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</si>
  <si>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</si>
  <si>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</si>
  <si>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</si>
  <si>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</si>
  <si>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</si>
  <si>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</si>
  <si>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</si>
  <si>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</si>
  <si>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</si>
  <si>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</si>
  <si>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</si>
  <si>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</si>
  <si>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</si>
  <si>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</si>
  <si>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</si>
  <si>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</si>
  <si>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</si>
  <si>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</si>
  <si>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</si>
  <si>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</si>
  <si>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</si>
  <si>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</si>
  <si>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</si>
  <si>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</si>
  <si>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</si>
  <si>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</si>
  <si>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</si>
  <si>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</si>
  <si>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</si>
  <si>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</si>
  <si>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</si>
  <si>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</si>
  <si>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</si>
  <si>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</si>
  <si>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</si>
  <si>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</si>
  <si>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</si>
  <si>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</si>
  <si>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</si>
  <si>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</si>
  <si>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</si>
  <si>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</si>
  <si>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</si>
  <si>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</si>
  <si>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</si>
  <si>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</si>
  <si>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</si>
  <si>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</si>
  <si>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</si>
  <si>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</si>
  <si>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</si>
  <si>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</si>
  <si>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</si>
  <si>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</si>
  <si>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</si>
  <si>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</si>
  <si>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</si>
  <si>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</si>
  <si>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</si>
  <si>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</si>
  <si>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</si>
  <si>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</si>
  <si>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</si>
  <si>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</si>
  <si>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</si>
  <si>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</si>
  <si>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</si>
  <si>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</si>
  <si>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</si>
  <si>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</si>
  <si>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</si>
  <si>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</si>
  <si>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</si>
  <si>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</si>
  <si>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</si>
  <si>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</si>
  <si>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</si>
  <si>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</si>
  <si>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</si>
  <si>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</si>
  <si>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</si>
  <si>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</si>
  <si>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</si>
  <si>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</si>
  <si>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</si>
  <si>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</si>
  <si>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</si>
  <si>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</si>
  <si>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</si>
  <si>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</si>
  <si>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</si>
  <si>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</si>
  <si>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</si>
  <si>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</si>
  <si>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</si>
  <si>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</si>
  <si>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</si>
  <si>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</si>
  <si>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</si>
  <si>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</si>
  <si>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</si>
  <si>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</si>
  <si>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</si>
  <si>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</si>
  <si>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</si>
  <si>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</si>
  <si>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</si>
  <si>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</si>
  <si>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</si>
  <si>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</si>
  <si>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</si>
  <si>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</si>
  <si>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</si>
  <si>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</si>
  <si>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</si>
  <si>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</si>
  <si>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</si>
  <si>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</si>
  <si>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</si>
  <si>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</si>
  <si>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</si>
  <si>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</si>
  <si>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</si>
  <si>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</si>
  <si>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</si>
  <si>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</si>
  <si>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</si>
  <si>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</si>
  <si>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</si>
  <si>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</si>
  <si>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</si>
  <si>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</si>
  <si>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</si>
  <si>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</si>
  <si>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</si>
  <si>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</si>
  <si>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</si>
  <si>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</si>
  <si>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</si>
  <si>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</si>
  <si>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</si>
  <si>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</si>
  <si>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</si>
  <si>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</si>
  <si>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</si>
  <si>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</si>
  <si>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</si>
  <si>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</si>
  <si>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</si>
  <si>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</si>
  <si>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</si>
  <si>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</si>
  <si>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</si>
  <si>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</si>
  <si>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</si>
  <si>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</si>
  <si>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</si>
  <si>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</si>
  <si>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</si>
  <si>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</si>
  <si>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</si>
  <si>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</si>
  <si>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</si>
  <si>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</si>
  <si>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</si>
  <si>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</si>
  <si>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</si>
  <si>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</si>
  <si>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</si>
  <si>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</si>
  <si>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</si>
  <si>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</si>
  <si>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</si>
  <si>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</si>
  <si>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</si>
  <si>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</si>
  <si>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</si>
  <si>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</si>
  <si>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</si>
  <si>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</si>
  <si>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</si>
  <si>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</si>
  <si>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</si>
  <si>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</si>
  <si>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</si>
  <si>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</si>
  <si>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</si>
  <si>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</si>
  <si>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</si>
  <si>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</si>
  <si>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</si>
  <si>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</si>
  <si>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</si>
  <si>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</si>
  <si>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</si>
  <si>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</si>
  <si>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</si>
  <si>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</si>
  <si>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</si>
  <si>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</si>
  <si>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</si>
  <si>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</si>
  <si>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</si>
  <si>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</si>
  <si>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</si>
  <si>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</si>
  <si>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</si>
  <si>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</si>
  <si>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</si>
  <si>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</si>
  <si>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</si>
  <si>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</si>
  <si>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</si>
  <si>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</si>
  <si>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</si>
  <si>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</si>
  <si>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</si>
  <si>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</si>
  <si>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</si>
  <si>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</si>
  <si>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</si>
  <si>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</si>
  <si>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</si>
  <si>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</si>
  <si>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</si>
  <si>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</si>
  <si>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</si>
  <si>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</si>
  <si>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</si>
  <si>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</si>
  <si>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</si>
  <si>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</si>
  <si>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</si>
  <si>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</si>
  <si>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</si>
  <si>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</si>
  <si>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</si>
  <si>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</si>
  <si>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</si>
  <si>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</si>
  <si>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</si>
  <si>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</si>
  <si>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</si>
  <si>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</si>
  <si>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</si>
  <si>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</si>
  <si>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</si>
  <si>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</si>
  <si>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</si>
  <si>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</si>
  <si>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</si>
  <si>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</si>
  <si>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</si>
  <si>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</si>
  <si>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</si>
  <si>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</si>
  <si>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</si>
  <si>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</si>
  <si>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</si>
  <si>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</si>
  <si>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</si>
  <si>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</si>
  <si>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</si>
  <si>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</si>
  <si>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</si>
  <si>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</si>
  <si>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</si>
  <si>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</si>
  <si>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</si>
  <si>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</si>
  <si>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</si>
  <si>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</si>
  <si>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</si>
  <si>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</si>
  <si>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</si>
  <si>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</si>
  <si>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</si>
  <si>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</si>
  <si>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</si>
  <si>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</si>
  <si>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</si>
  <si>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</si>
  <si>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</si>
  <si>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</si>
  <si>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</si>
  <si>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</si>
  <si>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</si>
  <si>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</si>
  <si>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</si>
  <si>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</si>
  <si>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</si>
  <si>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</si>
  <si>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</si>
  <si>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</si>
  <si>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</si>
  <si>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</si>
  <si>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</si>
  <si>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</si>
  <si>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</si>
  <si>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</si>
  <si>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</si>
  <si>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</si>
  <si>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</si>
  <si>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</si>
  <si>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</si>
  <si>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</si>
  <si>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</si>
  <si>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</si>
  <si>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</si>
  <si>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</si>
  <si>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</si>
  <si>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</si>
  <si>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</si>
  <si>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</si>
  <si>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</si>
  <si>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</si>
  <si>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</si>
  <si>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</si>
  <si>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</si>
  <si>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</si>
  <si>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</si>
  <si>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</si>
  <si>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</si>
  <si>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</si>
  <si>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</si>
  <si>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</si>
  <si>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</si>
  <si>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</si>
  <si>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</si>
  <si>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</si>
  <si>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</si>
  <si>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</si>
  <si>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</si>
  <si>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</si>
  <si>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</si>
  <si>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</si>
  <si>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</si>
  <si>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</si>
  <si>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</si>
  <si>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</si>
  <si>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</si>
  <si>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</si>
  <si>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</si>
  <si>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</si>
  <si>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</si>
  <si>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</si>
  <si>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</si>
  <si>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</si>
  <si>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</si>
  <si>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</si>
  <si>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</si>
  <si>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</si>
  <si>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</si>
  <si>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</si>
  <si>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</si>
  <si>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</si>
  <si>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</si>
  <si>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</si>
  <si>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</si>
  <si>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</si>
  <si>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</si>
  <si>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</si>
  <si>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</si>
  <si>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</si>
  <si>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</si>
  <si>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</si>
  <si>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</si>
  <si>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</si>
  <si>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</si>
  <si>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</si>
  <si>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</si>
  <si>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</si>
  <si>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</si>
  <si>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</si>
  <si>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</si>
  <si>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</si>
  <si>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</si>
  <si>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</si>
  <si>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</si>
  <si>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</si>
  <si>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</si>
  <si>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</si>
  <si>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</si>
  <si>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</si>
  <si>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</si>
  <si>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</si>
  <si>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</si>
  <si>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</si>
  <si>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</si>
  <si>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</si>
  <si>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</si>
  <si>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</si>
  <si>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</si>
  <si>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</si>
  <si>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</si>
  <si>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</si>
  <si>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</si>
  <si>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</si>
  <si>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</si>
  <si>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</si>
  <si>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</si>
  <si>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</si>
  <si>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</si>
  <si>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</si>
  <si>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</si>
  <si>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</si>
  <si>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</si>
  <si>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</si>
  <si>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</si>
  <si>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</si>
  <si>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</si>
  <si>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</si>
  <si>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</si>
  <si>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</si>
  <si>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</si>
  <si>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</si>
  <si>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</si>
  <si>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</si>
  <si>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</si>
  <si>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</si>
  <si>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</si>
  <si>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</si>
  <si>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</si>
  <si>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</si>
  <si>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</si>
  <si>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</si>
  <si>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</si>
  <si>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</si>
  <si>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</si>
  <si>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</si>
  <si>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</si>
  <si>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</si>
  <si>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</si>
  <si>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</si>
  <si>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</si>
  <si>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</si>
  <si>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</si>
  <si>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</si>
  <si>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</si>
  <si>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</si>
  <si>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</si>
  <si>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</si>
  <si>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</si>
  <si>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</si>
  <si>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</si>
  <si>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</si>
  <si>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</si>
  <si>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</si>
  <si>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</si>
  <si>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</si>
  <si>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</si>
  <si>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</si>
  <si>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</si>
  <si>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</si>
  <si>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</si>
  <si>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</si>
  <si>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</si>
  <si>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</si>
  <si>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</si>
  <si>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</si>
  <si>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</si>
  <si>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</si>
  <si>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</si>
  <si>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</si>
  <si>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</si>
  <si>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</si>
  <si>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</si>
  <si>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</si>
  <si>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</si>
  <si>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</si>
  <si>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</si>
  <si>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</si>
  <si>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</si>
  <si>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</si>
  <si>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</si>
  <si>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</si>
  <si>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</si>
  <si>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</si>
  <si>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</si>
  <si>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</si>
  <si>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</si>
  <si>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</si>
  <si>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</si>
  <si>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</si>
  <si>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</si>
  <si>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</si>
  <si>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</si>
  <si>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</si>
  <si>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</si>
  <si>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</si>
  <si>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</si>
  <si>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</si>
  <si>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</si>
  <si>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</si>
  <si>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</si>
  <si>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</si>
  <si>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</si>
  <si>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</si>
  <si>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</si>
  <si>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</si>
  <si>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</si>
  <si>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</si>
  <si>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</si>
  <si>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</si>
  <si>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</si>
  <si>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</si>
  <si>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</si>
  <si>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</si>
  <si>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</si>
  <si>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</si>
  <si>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</si>
  <si>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</si>
  <si>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</si>
  <si>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</si>
  <si>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</si>
  <si>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</si>
  <si>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</si>
  <si>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</si>
  <si>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</si>
  <si>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</si>
  <si>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</si>
  <si>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</si>
  <si>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</si>
  <si>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</si>
  <si>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</si>
  <si>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</si>
  <si>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</si>
  <si>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</si>
  <si>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</si>
  <si>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</si>
  <si>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</si>
  <si>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</si>
  <si>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</si>
  <si>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</si>
  <si>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</si>
  <si>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</si>
  <si>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</si>
  <si>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</si>
  <si>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</si>
  <si>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</si>
  <si>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</si>
  <si>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</si>
  <si>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</si>
  <si>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</si>
  <si>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</si>
  <si>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</si>
  <si>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</si>
  <si>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</si>
  <si>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</si>
  <si>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</si>
  <si>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</si>
  <si>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</si>
  <si>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</si>
  <si>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</si>
  <si>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</si>
  <si>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</si>
  <si>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</si>
  <si>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</si>
  <si>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</si>
  <si>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</si>
  <si>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</si>
  <si>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</si>
  <si>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</si>
  <si>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</si>
  <si>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</si>
  <si>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</si>
  <si>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</si>
  <si>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</si>
  <si>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</si>
  <si>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</si>
  <si>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</si>
  <si>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</si>
  <si>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</si>
  <si>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</si>
  <si>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</si>
  <si>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</si>
  <si>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</si>
  <si>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</si>
  <si>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</si>
  <si>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</si>
  <si>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</si>
  <si>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</si>
  <si>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</si>
  <si>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</si>
  <si>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</si>
  <si>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</si>
  <si>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</si>
  <si>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</si>
  <si>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</si>
  <si>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</si>
  <si>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</si>
  <si>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</si>
  <si>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</si>
  <si>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</si>
  <si>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</si>
  <si>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</si>
  <si>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</si>
  <si>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</si>
  <si>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</si>
  <si>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</si>
  <si>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</si>
  <si>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</si>
  <si>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</si>
  <si>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</si>
  <si>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</si>
  <si>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</si>
  <si>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</si>
  <si>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</si>
  <si>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</si>
  <si>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</si>
  <si>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</si>
  <si>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</si>
  <si>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</si>
  <si>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</si>
  <si>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</si>
  <si>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</si>
  <si>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</si>
  <si>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</si>
  <si>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</si>
  <si>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</si>
  <si>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</si>
  <si>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</si>
  <si>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</si>
  <si>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</si>
  <si>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</si>
  <si>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</si>
  <si>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</si>
  <si>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</si>
  <si>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</si>
  <si>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</si>
  <si>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</si>
  <si>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</si>
  <si>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</si>
  <si>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</si>
  <si>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</si>
  <si>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</si>
  <si>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</si>
  <si>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</si>
  <si>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</si>
  <si>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</si>
  <si>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</si>
  <si>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</si>
  <si>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</si>
  <si>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</si>
  <si>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</si>
  <si>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</si>
  <si>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</si>
  <si>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</si>
  <si>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</si>
  <si>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</si>
  <si>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</si>
  <si>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</si>
  <si>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</si>
  <si>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</si>
  <si>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</si>
  <si>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</si>
  <si>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</si>
  <si>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</si>
  <si>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</si>
  <si>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</si>
  <si>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</si>
  <si>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</si>
  <si>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</si>
  <si>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</si>
  <si>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</si>
  <si>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</si>
  <si>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</si>
  <si>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</si>
  <si>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</si>
  <si>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</si>
  <si>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</si>
  <si>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</si>
  <si>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</si>
  <si>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</si>
  <si>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</si>
  <si>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</si>
  <si>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</si>
  <si>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</si>
  <si>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</si>
  <si>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</si>
  <si>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</si>
  <si>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</si>
  <si>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</si>
  <si>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</si>
  <si>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</si>
  <si>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</si>
  <si>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</si>
  <si>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</si>
  <si>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</si>
  <si>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</si>
  <si>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</si>
  <si>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</si>
  <si>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</si>
  <si>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</si>
  <si>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</si>
  <si>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</si>
  <si>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</si>
  <si>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</si>
  <si>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</si>
  <si>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</si>
  <si>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</si>
  <si>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</si>
  <si>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</si>
  <si>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</si>
  <si>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</si>
  <si>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</si>
  <si>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</si>
  <si>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</si>
  <si>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</si>
  <si>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</si>
  <si>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</si>
  <si>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</si>
  <si>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</si>
  <si>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</si>
  <si>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</si>
  <si>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</si>
  <si>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</si>
  <si>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</si>
  <si>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</si>
  <si>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</si>
  <si>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</si>
  <si>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</si>
  <si>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</si>
  <si>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</si>
  <si>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</si>
  <si>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</si>
  <si>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</si>
  <si>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</si>
  <si>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</si>
  <si>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</si>
  <si>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</si>
  <si>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</si>
  <si>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</si>
  <si>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</si>
  <si>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</si>
  <si>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</si>
  <si>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</si>
  <si>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</si>
  <si>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</si>
  <si>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</si>
  <si>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</si>
  <si>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</si>
  <si>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</si>
  <si>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</si>
  <si>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</si>
  <si>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</si>
  <si>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</si>
  <si>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</si>
  <si>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</si>
  <si>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</si>
  <si>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</si>
  <si>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</si>
  <si>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</si>
  <si>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</si>
  <si>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</si>
  <si>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</si>
  <si>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</si>
  <si>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</si>
  <si>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</si>
  <si>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</si>
  <si>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</si>
  <si>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</si>
  <si>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</si>
  <si>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</si>
  <si>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</si>
  <si>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</si>
  <si>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</si>
  <si>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</si>
  <si>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</si>
  <si>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</si>
  <si>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</si>
  <si>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</si>
  <si>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</si>
  <si>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</si>
  <si>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</si>
  <si>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</si>
  <si>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</si>
  <si>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</si>
  <si>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</si>
  <si>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</si>
  <si>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</si>
  <si>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</si>
  <si>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</si>
  <si>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</si>
  <si>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</si>
  <si>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</si>
  <si>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</si>
  <si>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</si>
  <si>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</si>
  <si>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</si>
  <si>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</si>
  <si>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</si>
  <si>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</si>
  <si>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</si>
  <si>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</si>
  <si>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</si>
  <si>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</si>
  <si>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</si>
  <si>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</si>
  <si>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</si>
  <si>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</si>
  <si>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</si>
  <si>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</si>
  <si>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</si>
  <si>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</si>
  <si>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</si>
  <si>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</si>
  <si>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</si>
  <si>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</si>
  <si>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</si>
  <si>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</si>
  <si>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</si>
  <si>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</si>
  <si>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</si>
  <si>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</si>
  <si>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</si>
  <si>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</si>
  <si>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</si>
  <si>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</si>
  <si>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</si>
  <si>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</si>
  <si>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</si>
  <si>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</si>
  <si>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</si>
  <si>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</si>
  <si>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</si>
  <si>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</si>
  <si>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</si>
  <si>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</si>
  <si>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</si>
  <si>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</si>
  <si>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</si>
  <si>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</si>
  <si>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</si>
  <si>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</si>
  <si>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</si>
  <si>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</si>
  <si>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</si>
  <si>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</si>
  <si>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</si>
  <si>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</si>
  <si>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</si>
  <si>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</si>
  <si>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</si>
  <si>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</si>
  <si>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</si>
  <si>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</si>
  <si>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</si>
  <si>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</si>
  <si>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</si>
  <si>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</si>
  <si>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</si>
  <si>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</si>
  <si>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</si>
  <si>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</si>
  <si>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</si>
  <si>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</si>
  <si>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</si>
  <si>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</si>
  <si>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</si>
  <si>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</si>
  <si>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</si>
  <si>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</si>
  <si>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</si>
  <si>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</si>
  <si>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</si>
  <si>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</si>
  <si>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</si>
  <si>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</si>
  <si>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</si>
  <si>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</si>
  <si>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</si>
  <si>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</si>
  <si>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</si>
  <si>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</si>
  <si>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</si>
  <si>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</si>
  <si>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</si>
  <si>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</si>
  <si>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</si>
  <si>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</si>
  <si>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</si>
  <si>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</si>
  <si>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</si>
  <si>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</si>
  <si>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</si>
  <si>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</si>
  <si>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</si>
  <si>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</si>
  <si>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</si>
  <si>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</si>
  <si>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</si>
  <si>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</si>
  <si>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</si>
  <si>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</si>
  <si>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</si>
  <si>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</si>
  <si>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</si>
  <si>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</si>
  <si>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</si>
  <si>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</si>
  <si>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</si>
  <si>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</si>
  <si>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</si>
  <si>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</si>
  <si>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</si>
  <si>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</si>
  <si>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</si>
  <si>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</si>
  <si>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</si>
  <si>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</si>
  <si>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</si>
  <si>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</si>
  <si>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</si>
  <si>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</si>
  <si>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</si>
  <si>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</si>
  <si>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</si>
  <si>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</si>
  <si>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</si>
  <si>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</si>
  <si>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</si>
  <si>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</si>
  <si>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</si>
  <si>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</si>
  <si>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</si>
  <si>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</si>
  <si>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</si>
  <si>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</si>
  <si>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</si>
  <si>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</si>
  <si>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</si>
  <si>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</si>
  <si>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</si>
  <si>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</si>
  <si>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</si>
  <si>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</si>
  <si>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</si>
  <si>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</si>
  <si>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</si>
  <si>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</si>
  <si>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</si>
  <si>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</si>
  <si>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</si>
  <si>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</si>
  <si>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</si>
  <si>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</si>
  <si>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</si>
  <si>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</si>
  <si>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</si>
  <si>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</si>
  <si>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</si>
  <si>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</si>
  <si>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</si>
  <si>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</si>
  <si>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</si>
  <si>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</si>
  <si>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</si>
  <si>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</si>
  <si>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</si>
  <si>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</si>
  <si>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</si>
  <si>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</si>
  <si>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</si>
  <si>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</si>
  <si>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</si>
  <si>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</si>
  <si>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</si>
  <si>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</si>
  <si>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</si>
  <si>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</si>
  <si>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</si>
  <si>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</si>
  <si>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</si>
  <si>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</si>
  <si>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</si>
  <si>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</si>
  <si>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</si>
  <si>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</si>
  <si>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</si>
  <si>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</si>
  <si>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</si>
  <si>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</si>
  <si>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</si>
  <si>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</si>
  <si>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</si>
  <si>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</si>
  <si>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</si>
  <si>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</si>
  <si>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</si>
  <si>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</si>
  <si>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</si>
  <si>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</si>
  <si>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</si>
  <si>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</si>
  <si>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</si>
  <si>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</si>
  <si>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</si>
  <si>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</si>
  <si>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</si>
  <si>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</si>
  <si>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</si>
  <si>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</si>
  <si>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</si>
  <si>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</si>
  <si>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</si>
  <si>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</si>
  <si>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</si>
  <si>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</si>
  <si>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</si>
  <si>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</si>
  <si>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</si>
  <si>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</si>
  <si>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</si>
  <si>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</si>
  <si>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</si>
  <si>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</si>
  <si>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</si>
  <si>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</si>
  <si>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</si>
  <si>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</si>
  <si>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</si>
  <si>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</si>
  <si>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</si>
  <si>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</si>
  <si>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</si>
  <si>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</si>
  <si>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</si>
  <si>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</si>
  <si>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</si>
  <si>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</si>
  <si>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</si>
  <si>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</si>
  <si>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</si>
  <si>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</si>
  <si>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</si>
  <si>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</si>
  <si>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</si>
  <si>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</si>
  <si>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</si>
  <si>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</si>
  <si>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</si>
  <si>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</si>
  <si>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</si>
  <si>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</si>
  <si>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</si>
  <si>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</si>
  <si>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</si>
  <si>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</si>
  <si>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</si>
  <si>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</si>
  <si>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</si>
  <si>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</si>
  <si>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</si>
  <si>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</si>
  <si>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</si>
  <si>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</si>
  <si>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</si>
  <si>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</si>
  <si>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</si>
  <si>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</si>
  <si>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</si>
  <si>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</si>
  <si>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</si>
  <si>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</si>
  <si>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</si>
  <si>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</si>
  <si>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</si>
  <si>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</si>
  <si>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</si>
  <si>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</si>
  <si>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</si>
  <si>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</si>
  <si>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</si>
  <si>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</si>
  <si>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</si>
  <si>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</si>
  <si>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</si>
  <si>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</si>
  <si>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</si>
  <si>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</si>
  <si>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</si>
  <si>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</si>
  <si>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</si>
  <si>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</si>
  <si>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</si>
  <si>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</si>
  <si>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</si>
  <si>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</si>
  <si>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</si>
  <si>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</si>
  <si>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</si>
  <si>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</si>
  <si>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</si>
  <si>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</si>
  <si>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</si>
  <si>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</si>
  <si>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</si>
  <si>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</si>
  <si>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</si>
  <si>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</si>
  <si>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</si>
  <si>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</si>
  <si>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</si>
  <si>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</si>
  <si>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</si>
  <si>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</si>
  <si>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</si>
  <si>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</si>
  <si>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</si>
  <si>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</si>
  <si>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</si>
  <si>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</si>
  <si>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</si>
  <si>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</si>
  <si>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</si>
  <si>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</si>
  <si>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</si>
  <si>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</si>
  <si>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</si>
  <si>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</si>
  <si>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</si>
  <si>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</si>
  <si>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</si>
  <si>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</si>
  <si>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</si>
  <si>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</si>
  <si>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</si>
  <si>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</si>
  <si>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</si>
  <si>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</si>
  <si>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</si>
  <si>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</si>
  <si>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</si>
  <si>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</si>
  <si>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</si>
  <si>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</si>
  <si>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</si>
  <si>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</si>
  <si>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</si>
  <si>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</si>
  <si>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</si>
  <si>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</si>
  <si>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</si>
  <si>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</si>
  <si>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</si>
  <si>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</si>
  <si>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</si>
  <si>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</si>
  <si>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</si>
  <si>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</si>
  <si>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</si>
  <si>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</si>
  <si>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</si>
  <si>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</si>
  <si>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</si>
  <si>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</si>
  <si>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</si>
  <si>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</si>
  <si>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</si>
  <si>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</si>
  <si>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</si>
  <si>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</si>
  <si>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</si>
  <si>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</si>
  <si>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</si>
  <si>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</si>
  <si>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</si>
  <si>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</si>
  <si>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</si>
  <si>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</si>
  <si>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</si>
  <si>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</si>
  <si>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</si>
  <si>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</si>
  <si>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</si>
  <si>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</si>
  <si>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</si>
  <si>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</si>
  <si>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</si>
  <si>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</si>
  <si>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</si>
  <si>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</si>
  <si>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</si>
  <si>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</si>
  <si>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</si>
  <si>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</si>
  <si>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</si>
  <si>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</si>
  <si>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</si>
  <si>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</si>
  <si>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</si>
  <si>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</si>
  <si>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</si>
  <si>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</si>
  <si>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</si>
  <si>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</si>
  <si>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</si>
  <si>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</si>
  <si>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</si>
  <si>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</si>
  <si>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</si>
  <si>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</si>
  <si>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</si>
  <si>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</si>
  <si>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</si>
  <si>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</si>
  <si>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</si>
  <si>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</si>
  <si>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</si>
  <si>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</si>
  <si>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</si>
  <si>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</si>
  <si>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</si>
  <si>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</si>
  <si>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</si>
  <si>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</si>
  <si>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</si>
  <si>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</si>
  <si>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</si>
  <si>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</si>
  <si>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</si>
  <si>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</si>
  <si>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</si>
  <si>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</si>
  <si>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</si>
  <si>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</si>
  <si>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</si>
  <si>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</si>
  <si>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</si>
  <si>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</si>
  <si>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</si>
  <si>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</si>
  <si>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</si>
  <si>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</si>
  <si>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</si>
  <si>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</si>
  <si>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</si>
  <si>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</si>
  <si>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</si>
  <si>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</si>
  <si>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</si>
  <si>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</si>
  <si>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</si>
  <si>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</si>
  <si>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</si>
  <si>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</si>
  <si>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</si>
  <si>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</si>
  <si>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</si>
  <si>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</si>
  <si>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</si>
  <si>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</si>
  <si>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</si>
  <si>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</si>
  <si>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</si>
  <si>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</si>
  <si>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</si>
  <si>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</si>
  <si>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</si>
  <si>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</si>
  <si>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</si>
  <si>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</si>
  <si>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</si>
  <si>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</si>
  <si>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</si>
  <si>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</si>
  <si>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</si>
  <si>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</si>
  <si>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</si>
  <si>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</si>
  <si>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</si>
  <si>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</si>
  <si>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</si>
  <si>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</si>
  <si>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</si>
  <si>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</si>
  <si>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</si>
  <si>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</si>
  <si>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</si>
  <si>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</si>
  <si>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</si>
  <si>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</si>
  <si>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</si>
  <si>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</si>
  <si>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</si>
  <si>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</si>
  <si>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</si>
  <si>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</si>
  <si>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</si>
  <si>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</si>
  <si>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</si>
  <si>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</si>
  <si>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</si>
  <si>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</si>
  <si>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</si>
  <si>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</si>
  <si>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</si>
  <si>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</si>
  <si>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</si>
  <si>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</si>
  <si>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</si>
  <si>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</si>
  <si>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</si>
  <si>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</si>
  <si>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</si>
  <si>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</si>
  <si>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</si>
  <si>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</si>
  <si>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</si>
  <si>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</si>
  <si>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</si>
  <si>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</si>
  <si>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</si>
  <si>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</si>
  <si>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</si>
  <si>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</si>
  <si>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</si>
  <si>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</si>
  <si>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</si>
  <si>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</si>
  <si>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</si>
  <si>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</si>
  <si>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</si>
  <si>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</si>
  <si>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</si>
  <si>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</si>
  <si>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</si>
  <si>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</si>
  <si>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</si>
  <si>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</si>
  <si>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</si>
  <si>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</si>
  <si>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</si>
  <si>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</si>
  <si>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</si>
  <si>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</si>
  <si>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</si>
  <si>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</si>
  <si>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</si>
  <si>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</si>
  <si>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</si>
  <si>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</si>
  <si>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</si>
  <si>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</si>
  <si>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</si>
  <si>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</si>
  <si>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</si>
  <si>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</si>
  <si>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</si>
  <si>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</si>
  <si>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</si>
  <si>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</si>
  <si>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</si>
  <si>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</si>
  <si>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</si>
  <si>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</si>
  <si>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</si>
  <si>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</si>
  <si>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</si>
  <si>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</si>
  <si>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</si>
  <si>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</si>
  <si>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</si>
  <si>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</si>
  <si>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</si>
  <si>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</si>
  <si>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</si>
  <si>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</si>
  <si>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</si>
  <si>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</si>
  <si>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</si>
  <si>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</si>
  <si>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</si>
  <si>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</si>
  <si>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</si>
  <si>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</si>
  <si>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</si>
  <si>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</si>
  <si>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</si>
  <si>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</si>
  <si>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</si>
  <si>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</si>
  <si>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</si>
  <si>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</si>
  <si>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</si>
  <si>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</si>
  <si>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</si>
  <si>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</si>
  <si>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</si>
  <si>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</si>
  <si>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</si>
  <si>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</si>
  <si>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</si>
  <si>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</si>
  <si>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</si>
  <si>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</si>
  <si>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</si>
  <si>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</si>
  <si>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</si>
  <si>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</si>
  <si>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</si>
  <si>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</si>
  <si>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</si>
  <si>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</si>
  <si>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</si>
  <si>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</si>
  <si>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</si>
  <si>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</si>
  <si>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</si>
  <si>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</si>
  <si>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</si>
  <si>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</si>
  <si>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</si>
  <si>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</si>
  <si>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</si>
  <si>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</si>
  <si>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</si>
  <si>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</si>
  <si>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</si>
  <si>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</si>
  <si>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</si>
  <si>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</si>
  <si>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</si>
  <si>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</si>
  <si>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</si>
  <si>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</si>
  <si>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</si>
  <si>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</si>
  <si>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</si>
  <si>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</si>
  <si>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</si>
  <si>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</si>
  <si>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</si>
  <si>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</si>
  <si>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</si>
  <si>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</si>
  <si>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</si>
  <si>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</si>
  <si>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</si>
  <si>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</si>
  <si>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</si>
  <si>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</si>
  <si>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</si>
  <si>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</si>
  <si>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</si>
  <si>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</si>
  <si>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</si>
  <si>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</si>
  <si>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</si>
  <si>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</si>
  <si>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</si>
  <si>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</si>
  <si>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</si>
  <si>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</si>
  <si>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</si>
  <si>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</si>
  <si>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</si>
  <si>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</si>
  <si>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</si>
  <si>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</si>
  <si>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</si>
  <si>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</si>
  <si>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</si>
  <si>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</si>
  <si>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</si>
  <si>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</si>
  <si>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</si>
  <si>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</si>
  <si>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</si>
  <si>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</si>
  <si>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</si>
  <si>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</si>
  <si>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</si>
  <si>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</si>
  <si>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</si>
  <si>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</si>
  <si>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</si>
  <si>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</si>
  <si>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</si>
  <si>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</si>
  <si>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</si>
  <si>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</si>
  <si>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</si>
  <si>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</si>
  <si>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</si>
  <si>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</si>
  <si>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</si>
  <si>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</si>
  <si>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</si>
  <si>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</si>
  <si>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</si>
  <si>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</si>
  <si>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</si>
  <si>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</si>
  <si>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</si>
  <si>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</si>
  <si>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</si>
  <si>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</si>
  <si>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</si>
  <si>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</si>
  <si>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</si>
  <si>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</si>
  <si>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</si>
  <si>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</si>
  <si>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</si>
  <si>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</si>
  <si>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</si>
  <si>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</si>
  <si>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</si>
  <si>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</si>
  <si>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</si>
  <si>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</si>
  <si>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</si>
  <si>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</si>
  <si>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</si>
  <si>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</si>
  <si>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</si>
  <si>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</si>
  <si>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</si>
  <si>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</si>
  <si>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</si>
  <si>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</si>
  <si>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</si>
  <si>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</si>
  <si>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</si>
  <si>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</si>
  <si>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</si>
  <si>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</si>
  <si>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</si>
  <si>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</si>
  <si>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</si>
  <si>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</si>
  <si>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</si>
  <si>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</si>
  <si>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</si>
  <si>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</si>
  <si>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</si>
  <si>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</si>
  <si>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</si>
  <si>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</si>
  <si>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</si>
  <si>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</si>
  <si>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</si>
  <si>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</si>
  <si>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</si>
  <si>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</si>
  <si>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</si>
  <si>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</si>
  <si>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</si>
  <si>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</si>
  <si>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</si>
  <si>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</si>
  <si>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</si>
  <si>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</si>
  <si>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</si>
  <si>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</si>
  <si>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</si>
  <si>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</si>
  <si>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</si>
  <si>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</si>
  <si>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</si>
  <si>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</si>
  <si>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</si>
  <si>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</si>
  <si>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</si>
  <si>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</si>
  <si>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</si>
  <si>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</si>
  <si>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</si>
  <si>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</si>
  <si>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</si>
  <si>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</si>
  <si>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</si>
  <si>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</si>
  <si>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</si>
  <si>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</si>
  <si>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</si>
  <si>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</si>
  <si>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</si>
  <si>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</si>
  <si>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</si>
  <si>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</si>
  <si>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</si>
  <si>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</si>
  <si>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</si>
  <si>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</si>
  <si>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</si>
  <si>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</si>
  <si>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</si>
  <si>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</si>
  <si>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</si>
  <si>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</si>
  <si>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</si>
  <si>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</si>
  <si>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</si>
  <si>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</si>
  <si>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</si>
  <si>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</si>
  <si>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</si>
  <si>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</si>
  <si>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</si>
  <si>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</si>
  <si>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</si>
  <si>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</si>
  <si>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</si>
  <si>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</si>
  <si>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</si>
  <si>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</si>
  <si>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</si>
  <si>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</si>
  <si>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</si>
  <si>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</si>
  <si>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</si>
  <si>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</si>
  <si>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</si>
  <si>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</si>
  <si>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</si>
  <si>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</si>
  <si>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</si>
  <si>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</si>
  <si>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</si>
  <si>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</si>
  <si>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</si>
  <si>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</si>
  <si>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</si>
  <si>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</si>
  <si>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</si>
  <si>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</si>
  <si>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</si>
  <si>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</si>
  <si>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</si>
  <si>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</si>
  <si>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</si>
  <si>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</si>
  <si>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</si>
  <si>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</si>
  <si>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</si>
  <si>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</si>
  <si>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</si>
  <si>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</si>
  <si>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</si>
  <si>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</si>
  <si>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</si>
  <si>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</si>
  <si>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</si>
  <si>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</si>
  <si>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</si>
  <si>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</si>
  <si>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</si>
  <si>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</si>
  <si>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</si>
  <si>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</si>
  <si>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</si>
  <si>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</si>
  <si>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</si>
  <si>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</si>
  <si>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</si>
  <si>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</si>
  <si>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</si>
  <si>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</si>
  <si>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</si>
  <si>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</si>
  <si>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</si>
  <si>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</si>
  <si>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</si>
  <si>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</si>
  <si>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</si>
  <si>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</si>
  <si>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</si>
  <si>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</si>
  <si>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</si>
  <si>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</si>
  <si>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</si>
  <si>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</si>
  <si>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</si>
  <si>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</si>
  <si>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</si>
  <si>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</si>
  <si>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</si>
  <si>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</si>
  <si>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</si>
  <si>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</si>
  <si>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</si>
  <si>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</si>
  <si>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</si>
  <si>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</si>
  <si>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</si>
  <si>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</si>
  <si>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</si>
  <si>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</si>
  <si>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</si>
  <si>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</si>
  <si>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</si>
  <si>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</si>
  <si>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</si>
  <si>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</si>
  <si>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</si>
  <si>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</si>
  <si>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</si>
  <si>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</si>
  <si>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</si>
  <si>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</si>
  <si>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</si>
  <si>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</si>
  <si>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</si>
  <si>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</si>
  <si>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</si>
  <si>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</si>
  <si>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</si>
  <si>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</si>
  <si>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</si>
  <si>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</si>
  <si>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</si>
  <si>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</si>
  <si>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</si>
  <si>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</si>
  <si>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</si>
  <si>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</si>
  <si>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</si>
  <si>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</si>
  <si>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</si>
  <si>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</si>
  <si>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</si>
  <si>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</si>
  <si>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</si>
  <si>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</si>
  <si>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</si>
  <si>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</si>
  <si>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</si>
  <si>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</si>
  <si>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</si>
  <si>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</si>
  <si>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</si>
  <si>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</si>
  <si>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</si>
  <si>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</si>
  <si>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</si>
  <si>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</si>
  <si>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</si>
  <si>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</si>
  <si>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</si>
  <si>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</si>
  <si>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</si>
  <si>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</si>
  <si>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</si>
  <si>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</si>
  <si>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</si>
  <si>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</si>
  <si>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</si>
  <si>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</si>
  <si>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</si>
  <si>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</si>
  <si>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</si>
  <si>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</si>
  <si>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</si>
  <si>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</si>
  <si>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</si>
  <si>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</si>
  <si>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</si>
  <si>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</si>
  <si>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</si>
  <si>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</si>
  <si>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</si>
  <si>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</si>
  <si>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</si>
  <si>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</si>
  <si>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</si>
  <si>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</si>
  <si>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</si>
  <si>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</si>
  <si>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</si>
  <si>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</si>
  <si>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</si>
  <si>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</si>
  <si>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</si>
  <si>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</si>
  <si>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</si>
  <si>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</si>
  <si>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</si>
  <si>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</si>
  <si>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</si>
  <si>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</si>
  <si>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</si>
  <si>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</si>
  <si>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</si>
  <si>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</si>
  <si>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</si>
  <si>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</si>
  <si>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</si>
  <si>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</si>
  <si>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</si>
  <si>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</si>
  <si>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</si>
  <si>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</si>
  <si>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</si>
  <si>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</si>
  <si>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</si>
  <si>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</si>
  <si>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</si>
  <si>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</si>
  <si>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</si>
  <si>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</si>
  <si>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</si>
  <si>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</si>
  <si>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</si>
  <si>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</si>
  <si>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</si>
  <si>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</si>
  <si>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</si>
  <si>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</si>
  <si>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</si>
  <si>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</si>
  <si>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</si>
  <si>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</si>
  <si>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</si>
  <si>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</si>
  <si>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</si>
  <si>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</si>
  <si>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</si>
  <si>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</si>
  <si>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</si>
  <si>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</si>
  <si>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</si>
  <si>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</si>
  <si>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</si>
  <si>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</si>
  <si>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</si>
  <si>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</si>
  <si>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</si>
  <si>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</si>
  <si>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</si>
  <si>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</si>
  <si>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</si>
  <si>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</si>
  <si>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</si>
  <si>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</si>
  <si>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</si>
  <si>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</si>
  <si>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</si>
  <si>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</si>
  <si>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</si>
  <si>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</si>
  <si>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</si>
  <si>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</si>
  <si>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</si>
  <si>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</si>
  <si>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</si>
  <si>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</si>
  <si>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</si>
  <si>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</si>
  <si>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</si>
  <si>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</si>
  <si>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</si>
  <si>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</si>
  <si>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</si>
  <si>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</si>
  <si>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</si>
  <si>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</si>
  <si>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</si>
  <si>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</si>
  <si>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</si>
  <si>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</si>
  <si>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</si>
  <si>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</si>
  <si>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</si>
  <si>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</si>
  <si>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</si>
  <si>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</si>
  <si>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</si>
  <si>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</si>
  <si>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</si>
  <si>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</si>
  <si>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</si>
  <si>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</si>
  <si>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</si>
  <si>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</si>
  <si>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</si>
  <si>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</si>
  <si>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</si>
  <si>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</si>
  <si>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</si>
  <si>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</si>
  <si>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</si>
  <si>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</si>
  <si>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</si>
  <si>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</si>
  <si>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</si>
  <si>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</si>
  <si>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</si>
  <si>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</si>
  <si>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</si>
  <si>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</si>
  <si>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</si>
  <si>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</si>
  <si>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</si>
  <si>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</si>
  <si>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</si>
  <si>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</si>
  <si>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</si>
  <si>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</si>
  <si>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</si>
  <si>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</si>
  <si>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</si>
  <si>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</si>
  <si>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</si>
  <si>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</si>
  <si>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</si>
  <si>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</si>
  <si>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</si>
  <si>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</si>
  <si>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</si>
  <si>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</si>
  <si>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</si>
  <si>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</si>
  <si>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</si>
  <si>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</si>
  <si>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</si>
  <si>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</si>
  <si>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</si>
  <si>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</si>
  <si>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</si>
  <si>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</si>
  <si>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</si>
  <si>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</si>
  <si>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</si>
  <si>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</si>
  <si>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</si>
  <si>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</si>
  <si>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</si>
  <si>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</si>
  <si>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</si>
  <si>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</si>
  <si>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</si>
  <si>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</si>
  <si>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</si>
  <si>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</si>
  <si>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</si>
  <si>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</si>
  <si>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</si>
  <si>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</si>
  <si>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</si>
  <si>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</si>
  <si>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</si>
  <si>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</si>
  <si>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</si>
  <si>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</si>
  <si>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</si>
  <si>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</si>
  <si>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</si>
  <si>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</si>
  <si>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</si>
  <si>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</si>
  <si>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</si>
  <si>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</si>
  <si>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</si>
  <si>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</si>
  <si>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</si>
  <si>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</si>
  <si>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</si>
  <si>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</si>
  <si>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</si>
  <si>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</si>
  <si>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</si>
  <si>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</si>
  <si>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</si>
  <si>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</si>
  <si>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</si>
  <si>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</si>
  <si>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</si>
  <si>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</si>
  <si>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</si>
  <si>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</si>
  <si>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</si>
  <si>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</si>
  <si>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</si>
  <si>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</si>
  <si>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</si>
  <si>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</si>
  <si>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</si>
  <si>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</si>
  <si>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</si>
  <si>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</si>
  <si>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</si>
  <si>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</si>
  <si>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</si>
  <si>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</si>
  <si>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</si>
  <si>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</si>
  <si>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</si>
  <si>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</si>
  <si>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</si>
  <si>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</si>
  <si>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</si>
  <si>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</si>
  <si>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</si>
  <si>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</si>
  <si>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</si>
  <si>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</si>
  <si>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</si>
  <si>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</si>
  <si>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</si>
  <si>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</si>
  <si>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</si>
  <si>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</si>
  <si>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</si>
  <si>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</si>
  <si>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</si>
  <si>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</si>
  <si>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</si>
  <si>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</si>
  <si>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</si>
  <si>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</si>
  <si>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</si>
  <si>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</si>
  <si>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</si>
  <si>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</si>
  <si>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</si>
  <si>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</si>
  <si>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</si>
  <si>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</si>
  <si>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</si>
  <si>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</si>
  <si>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</si>
  <si>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</si>
  <si>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</si>
  <si>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</si>
  <si>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</si>
  <si>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</si>
  <si>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</si>
  <si>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</si>
  <si>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</si>
  <si>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</si>
  <si>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</si>
  <si>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</si>
  <si>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</si>
  <si>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</si>
  <si>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</si>
  <si>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</si>
  <si>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</si>
  <si>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</si>
  <si>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</si>
  <si>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</si>
  <si>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</si>
  <si>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</si>
  <si>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</si>
  <si>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</si>
  <si>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</si>
  <si>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</si>
  <si>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</si>
  <si>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</si>
  <si>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</si>
  <si>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</si>
  <si>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</si>
  <si>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</si>
  <si>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</si>
  <si>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</si>
  <si>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</si>
  <si>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</si>
  <si>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</si>
  <si>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</si>
  <si>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</si>
  <si>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</si>
  <si>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</si>
  <si>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</si>
  <si>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</si>
  <si>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</si>
  <si>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</si>
  <si>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</si>
  <si>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</si>
  <si>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</si>
  <si>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</si>
  <si>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</si>
  <si>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</si>
  <si>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</si>
  <si>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</si>
  <si>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</si>
  <si>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</si>
  <si>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</si>
  <si>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</si>
  <si>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</si>
  <si>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</si>
  <si>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</si>
  <si>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</si>
  <si>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</si>
  <si>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</si>
  <si>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</si>
  <si>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</si>
  <si>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</si>
  <si>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</si>
  <si>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</si>
  <si>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</si>
  <si>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</si>
  <si>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</si>
  <si>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</si>
  <si>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</si>
  <si>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</si>
  <si>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</si>
  <si>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</si>
  <si>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</si>
  <si>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</si>
  <si>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</si>
  <si>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</si>
  <si>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</si>
  <si>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</si>
  <si>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</si>
  <si>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</si>
  <si>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</si>
  <si>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</si>
  <si>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</si>
  <si>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</si>
  <si>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</si>
  <si>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</si>
  <si>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</si>
  <si>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</si>
  <si>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</si>
  <si>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</si>
  <si>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</si>
  <si>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</si>
  <si>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</si>
  <si>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</si>
  <si>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</si>
  <si>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</si>
  <si>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</si>
  <si>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</si>
  <si>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</si>
  <si>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</si>
  <si>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</si>
  <si>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</si>
  <si>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</si>
  <si>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</si>
  <si>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</si>
  <si>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</si>
  <si>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</si>
  <si>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</si>
  <si>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</si>
  <si>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</si>
  <si>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</si>
  <si>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</si>
  <si>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</si>
  <si>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</si>
  <si>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</si>
  <si>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</si>
  <si>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</si>
  <si>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</si>
  <si>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</si>
  <si>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</si>
  <si>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</si>
  <si>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</si>
  <si>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</si>
  <si>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</si>
  <si>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</si>
  <si>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</si>
  <si>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</si>
  <si>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</si>
  <si>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</si>
  <si>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</si>
  <si>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</si>
  <si>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</si>
  <si>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</si>
  <si>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</si>
  <si>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</si>
  <si>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</si>
  <si>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</si>
  <si>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</si>
  <si>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</si>
  <si>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</si>
  <si>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</si>
  <si>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</si>
  <si>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</si>
  <si>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</si>
  <si>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</si>
  <si>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</si>
  <si>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</si>
  <si>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</si>
  <si>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</si>
  <si>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</si>
  <si>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</si>
  <si>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</si>
  <si>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</si>
  <si>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</si>
  <si>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</si>
  <si>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</si>
  <si>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</si>
  <si>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</si>
  <si>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</si>
  <si>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</si>
  <si>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</si>
  <si>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</si>
  <si>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</si>
  <si>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</si>
  <si>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</si>
  <si>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</si>
  <si>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</si>
  <si>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</si>
  <si>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</si>
  <si>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</si>
  <si>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</si>
  <si>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</si>
  <si>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</si>
  <si>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</si>
  <si>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</si>
  <si>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</si>
  <si>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</si>
  <si>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</si>
  <si>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</si>
  <si>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</si>
  <si>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</si>
  <si>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</si>
  <si>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</si>
  <si>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</si>
  <si>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</si>
  <si>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</si>
  <si>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</si>
  <si>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</si>
  <si>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</si>
  <si>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</si>
  <si>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</si>
  <si>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</si>
  <si>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</si>
  <si>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</si>
  <si>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</si>
  <si>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</si>
  <si>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</si>
  <si>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</si>
  <si>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</si>
  <si>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</si>
  <si>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</si>
  <si>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</si>
  <si>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</si>
  <si>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</si>
  <si>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</si>
  <si>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</si>
  <si>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</si>
  <si>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</si>
  <si>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</si>
  <si>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</si>
  <si>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</si>
  <si>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</si>
  <si>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</si>
  <si>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</si>
  <si>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</si>
  <si>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</si>
  <si>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</si>
  <si>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</si>
  <si>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</si>
  <si>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</si>
  <si>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</si>
  <si>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</si>
  <si>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</si>
  <si>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</si>
  <si>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</si>
  <si>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</si>
  <si>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</si>
  <si>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</si>
  <si>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</si>
  <si>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</si>
  <si>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</si>
  <si>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</si>
  <si>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</si>
  <si>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</si>
  <si>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</si>
  <si>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</si>
  <si>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</si>
  <si>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</si>
  <si>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</si>
  <si>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</si>
  <si>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</si>
  <si>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</si>
  <si>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</si>
  <si>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</si>
  <si>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</si>
  <si>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</si>
  <si>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</si>
  <si>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</si>
  <si>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</si>
  <si>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</si>
  <si>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</si>
  <si>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</si>
  <si>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</si>
  <si>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</si>
  <si>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</si>
  <si>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</si>
  <si>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</si>
  <si>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</si>
  <si>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</si>
  <si>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</si>
  <si>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</si>
  <si>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</si>
  <si>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</si>
  <si>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</si>
  <si>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</si>
  <si>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</si>
  <si>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</si>
  <si>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</si>
  <si>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</si>
  <si>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</si>
  <si>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</si>
  <si>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</si>
  <si>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</si>
  <si>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</si>
  <si>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</si>
  <si>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</si>
  <si>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</si>
  <si>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</si>
  <si>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</si>
  <si>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</si>
  <si>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</si>
  <si>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</si>
  <si>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</si>
  <si>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</si>
  <si>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</si>
  <si>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</si>
  <si>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</si>
  <si>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</si>
  <si>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</si>
  <si>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</si>
  <si>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</si>
  <si>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</si>
  <si>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</si>
  <si>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</si>
  <si>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</si>
  <si>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</si>
  <si>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</si>
  <si>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</si>
  <si>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</si>
  <si>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</si>
  <si>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</si>
  <si>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</si>
  <si>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</si>
  <si>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</si>
  <si>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</si>
  <si>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</si>
  <si>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</si>
  <si>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</si>
  <si>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</si>
  <si>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</si>
  <si>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</si>
  <si>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</si>
  <si>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</si>
  <si>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</si>
  <si>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</si>
  <si>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</si>
  <si>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</si>
  <si>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</si>
  <si>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</si>
  <si>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</si>
  <si>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</si>
  <si>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</si>
  <si>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</si>
  <si>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</si>
  <si>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</si>
  <si>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</si>
  <si>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</si>
  <si>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</si>
  <si>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</si>
  <si>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</si>
  <si>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</si>
  <si>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</si>
  <si>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</si>
  <si>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</si>
  <si>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</si>
  <si>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</si>
  <si>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</si>
  <si>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</si>
  <si>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</si>
  <si>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</si>
  <si>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</si>
  <si>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</si>
  <si>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</si>
  <si>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</si>
  <si>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</si>
  <si>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</si>
  <si>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</si>
  <si>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</si>
  <si>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</si>
  <si>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</si>
  <si>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</si>
  <si>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</si>
  <si>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</si>
  <si>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</si>
  <si>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</si>
  <si>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</si>
  <si>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</si>
  <si>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</si>
  <si>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</si>
  <si>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</si>
  <si>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</si>
  <si>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</si>
  <si>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</si>
  <si>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</si>
  <si>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</si>
  <si>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</si>
  <si>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</si>
  <si>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</si>
  <si>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</si>
  <si>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</si>
  <si>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</si>
  <si>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</si>
  <si>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</si>
  <si>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</si>
  <si>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</si>
  <si>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</si>
  <si>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</si>
  <si>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</si>
  <si>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</si>
  <si>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</si>
  <si>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</si>
  <si>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</si>
  <si>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</si>
  <si>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</si>
  <si>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</si>
  <si>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</si>
  <si>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</si>
  <si>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</si>
  <si>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</si>
  <si>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</si>
  <si>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</si>
  <si>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</si>
  <si>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</si>
  <si>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</si>
  <si>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</si>
  <si>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</si>
  <si>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</si>
  <si>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</si>
  <si>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</si>
  <si>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</si>
  <si>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</si>
  <si>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</si>
  <si>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</si>
  <si>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</si>
  <si>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</si>
  <si>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</si>
  <si>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</si>
  <si>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</si>
  <si>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</si>
  <si>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</si>
  <si>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</si>
  <si>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</si>
  <si>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</si>
  <si>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</si>
  <si>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</si>
  <si>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</si>
  <si>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</si>
  <si>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</si>
  <si>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</si>
  <si>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</si>
  <si>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</si>
  <si>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</si>
  <si>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</si>
  <si>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</si>
  <si>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</si>
  <si>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</si>
  <si>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</si>
  <si>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</si>
  <si>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</si>
  <si>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</si>
  <si>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</si>
  <si>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</si>
  <si>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</si>
  <si>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</si>
  <si>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</si>
  <si>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</si>
  <si>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</si>
  <si>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</si>
  <si>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</si>
  <si>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</si>
  <si>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</si>
  <si>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</si>
  <si>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</si>
  <si>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</si>
  <si>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</si>
  <si>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</si>
  <si>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</si>
  <si>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</si>
  <si>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</si>
  <si>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</si>
  <si>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</si>
  <si>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</si>
  <si>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</si>
  <si>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</si>
  <si>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</si>
  <si>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</si>
  <si>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</si>
  <si>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</si>
  <si>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</si>
  <si>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</si>
  <si>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</si>
  <si>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</si>
  <si>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</si>
  <si>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</si>
  <si>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</si>
  <si>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</si>
  <si>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</si>
  <si>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</si>
  <si>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</si>
  <si>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</si>
  <si>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</si>
  <si>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</si>
  <si>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</si>
  <si>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</si>
  <si>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</si>
  <si>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</si>
  <si>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</si>
  <si>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</si>
  <si>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</si>
  <si>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</si>
  <si>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</si>
  <si>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</si>
  <si>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</si>
  <si>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</si>
  <si>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</si>
  <si>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</si>
  <si>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</si>
  <si>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</si>
  <si>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</si>
  <si>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</si>
  <si>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</si>
  <si>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</si>
  <si>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</si>
  <si>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</si>
  <si>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</si>
  <si>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</si>
  <si>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</si>
  <si>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</si>
  <si>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</si>
  <si>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</si>
  <si>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</si>
  <si>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</si>
  <si>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</si>
  <si>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</si>
  <si>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</si>
  <si>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</si>
  <si>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</si>
  <si>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</si>
  <si>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</si>
  <si>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</si>
  <si>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</si>
  <si>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</si>
  <si>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</si>
  <si>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</si>
  <si>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</si>
  <si>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</si>
  <si>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</si>
  <si>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</si>
  <si>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</si>
  <si>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</si>
  <si>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</si>
  <si>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</si>
  <si>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</si>
  <si>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</si>
  <si>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</si>
  <si>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</si>
  <si>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</si>
  <si>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</si>
  <si>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</si>
  <si>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</si>
  <si>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</si>
  <si>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</si>
  <si>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</si>
  <si>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</si>
  <si>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</si>
  <si>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</si>
  <si>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</si>
  <si>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</si>
  <si>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</si>
  <si>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</si>
  <si>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</si>
  <si>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</si>
  <si>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</si>
  <si>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</si>
  <si>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</si>
  <si>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</si>
  <si>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</si>
  <si>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</si>
  <si>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</si>
  <si>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</si>
  <si>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</si>
  <si>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</si>
  <si>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</si>
  <si>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</si>
  <si>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</si>
  <si>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</si>
  <si>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</si>
  <si>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</si>
  <si>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</si>
  <si>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</si>
  <si>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</si>
  <si>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</si>
  <si>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</si>
  <si>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</si>
  <si>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</si>
  <si>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</si>
  <si>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</si>
  <si>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</si>
  <si>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</si>
  <si>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</si>
  <si>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</si>
  <si>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</si>
  <si>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</si>
  <si>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</si>
  <si>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</si>
  <si>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</si>
  <si>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</si>
  <si>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</si>
  <si>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</si>
  <si>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</si>
  <si>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</si>
  <si>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</si>
  <si>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</si>
  <si>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</si>
  <si>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</si>
  <si>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</si>
  <si>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</si>
  <si>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</si>
  <si>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</si>
  <si>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</si>
  <si>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</si>
  <si>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</si>
  <si>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</si>
  <si>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</si>
  <si>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</si>
  <si>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</si>
  <si>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</si>
  <si>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</si>
  <si>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</si>
  <si>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</si>
  <si>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</si>
  <si>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</si>
  <si>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</si>
  <si>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</si>
  <si>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</si>
  <si>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</si>
  <si>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</si>
  <si>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</si>
  <si>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</si>
  <si>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</si>
  <si>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</si>
  <si>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</si>
  <si>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</si>
  <si>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</si>
  <si>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</si>
  <si>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</si>
  <si>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</si>
  <si>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</si>
  <si>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</si>
  <si>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</si>
  <si>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</si>
  <si>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</si>
  <si>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</si>
  <si>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</si>
  <si>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</si>
  <si>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</si>
  <si>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</si>
  <si>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</si>
  <si>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</si>
  <si>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</si>
  <si>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</si>
  <si>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</si>
  <si>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</si>
  <si>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</si>
  <si>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</si>
  <si>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</si>
  <si>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</si>
  <si>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</si>
  <si>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</si>
  <si>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</si>
  <si>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</si>
  <si>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</si>
  <si>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</si>
  <si>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</si>
  <si>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</si>
  <si>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</si>
  <si>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</si>
  <si>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</si>
  <si>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</si>
  <si>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</si>
  <si>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</si>
  <si>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</si>
  <si>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</si>
  <si>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</si>
  <si>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</si>
  <si>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</si>
  <si>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</si>
  <si>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</si>
  <si>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</si>
  <si>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</si>
  <si>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</si>
  <si>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</si>
  <si>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</si>
  <si>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</si>
  <si>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</si>
  <si>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</si>
  <si>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</si>
  <si>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</si>
  <si>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</si>
  <si>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</si>
  <si>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</si>
  <si>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</si>
  <si>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</si>
  <si>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</si>
  <si>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</si>
  <si>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</si>
  <si>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</si>
  <si>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</si>
  <si>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</si>
  <si>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</si>
  <si>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</si>
  <si>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</si>
  <si>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</si>
  <si>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</si>
  <si>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</si>
  <si>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</si>
  <si>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</si>
  <si>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</si>
  <si>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</si>
  <si>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</si>
  <si>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</si>
  <si>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</si>
  <si>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</si>
  <si>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</si>
  <si>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</si>
  <si>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</si>
  <si>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</si>
  <si>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</si>
  <si>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</si>
  <si>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</si>
  <si>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</si>
  <si>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</si>
  <si>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</si>
  <si>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</si>
  <si>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</si>
  <si>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</si>
  <si>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</si>
  <si>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</si>
  <si>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</si>
  <si>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</si>
  <si>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</si>
  <si>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</si>
  <si>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</si>
  <si>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</si>
  <si>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</si>
  <si>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</si>
  <si>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</si>
  <si>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</si>
  <si>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</si>
  <si>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</si>
  <si>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</si>
  <si>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</si>
  <si>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</si>
  <si>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</si>
  <si>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</si>
  <si>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</si>
  <si>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</si>
  <si>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</si>
  <si>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</si>
  <si>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</si>
  <si>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</si>
  <si>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</si>
  <si>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</si>
  <si>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</si>
  <si>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</si>
  <si>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</si>
  <si>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</si>
  <si>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</si>
  <si>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</si>
  <si>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</si>
  <si>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</si>
  <si>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</si>
  <si>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</si>
  <si>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</si>
  <si>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</si>
  <si>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</si>
  <si>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</si>
  <si>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</si>
  <si>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</si>
  <si>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</si>
  <si>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</si>
  <si>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</si>
  <si>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</si>
  <si>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</si>
  <si>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</si>
  <si>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</si>
  <si>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</si>
  <si>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</si>
  <si>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</si>
  <si>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</si>
  <si>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</si>
  <si>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</si>
  <si>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</si>
  <si>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</si>
  <si>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</si>
  <si>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</si>
  <si>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</si>
  <si>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</si>
  <si>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</si>
  <si>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</si>
  <si>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</si>
  <si>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</si>
  <si>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</si>
  <si>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</si>
  <si>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</si>
  <si>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</si>
  <si>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</si>
  <si>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</si>
  <si>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</si>
  <si>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</si>
  <si>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</si>
  <si>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</si>
  <si>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</si>
  <si>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</si>
  <si>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</si>
  <si>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</si>
  <si>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</si>
  <si>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</si>
  <si>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</si>
  <si>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</si>
  <si>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</si>
  <si>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</si>
  <si>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</si>
  <si>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</si>
  <si>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</si>
  <si>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</si>
  <si>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</si>
  <si>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</si>
  <si>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</si>
  <si>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</si>
  <si>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</si>
  <si>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</si>
  <si>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</si>
  <si>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</si>
  <si>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</si>
  <si>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</si>
  <si>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</si>
  <si>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</si>
  <si>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</si>
  <si>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</si>
  <si>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</si>
  <si>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</si>
  <si>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</si>
  <si>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</si>
  <si>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</si>
  <si>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</si>
  <si>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</si>
  <si>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</si>
  <si>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</si>
  <si>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</si>
  <si>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</si>
  <si>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</si>
  <si>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</si>
  <si>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</si>
  <si>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</si>
  <si>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</si>
  <si>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</si>
  <si>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</si>
  <si>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</si>
  <si>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</si>
  <si>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</si>
  <si>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</si>
  <si>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</si>
  <si>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</si>
  <si>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</si>
  <si>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</si>
  <si>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</si>
  <si>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</si>
  <si>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</si>
  <si>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</si>
  <si>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</si>
  <si>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</si>
  <si>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</si>
  <si>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</si>
  <si>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</si>
  <si>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</si>
  <si>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</si>
  <si>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</si>
  <si>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</si>
  <si>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</si>
  <si>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</si>
  <si>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</si>
  <si>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</si>
  <si>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</si>
  <si>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</si>
  <si>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</si>
  <si>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</si>
  <si>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</si>
  <si>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</si>
  <si>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</si>
  <si>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</si>
  <si>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</si>
  <si>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</si>
  <si>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</si>
  <si>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</si>
  <si>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</si>
  <si>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</si>
  <si>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</si>
  <si>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</si>
  <si>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</si>
  <si>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</si>
  <si>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</si>
  <si>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</si>
  <si>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</si>
  <si>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</si>
  <si>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</si>
  <si>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</si>
  <si>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</si>
  <si>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</si>
  <si>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</si>
  <si>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</si>
  <si>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</si>
  <si>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</si>
  <si>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</si>
  <si>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</si>
  <si>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</si>
  <si>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</si>
  <si>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</si>
  <si>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</si>
  <si>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</si>
  <si>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</si>
  <si>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</si>
  <si>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</si>
  <si>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</si>
  <si>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</si>
  <si>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</si>
  <si>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</si>
  <si>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</si>
  <si>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</si>
  <si>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</si>
  <si>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</si>
  <si>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</si>
  <si>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</si>
  <si>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</si>
  <si>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</si>
  <si>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</si>
  <si>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</si>
  <si>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</si>
  <si>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</si>
  <si>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</si>
  <si>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</si>
  <si>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</si>
  <si>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</si>
  <si>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</si>
  <si>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</si>
  <si>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</si>
  <si>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</si>
  <si>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</si>
  <si>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</si>
  <si>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</si>
  <si>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</si>
  <si>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</si>
  <si>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</si>
  <si>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</si>
  <si>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</si>
  <si>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</si>
  <si>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</si>
  <si>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</si>
  <si>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</si>
  <si>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</si>
  <si>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</si>
  <si>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</si>
  <si>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</si>
  <si>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</si>
  <si>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</si>
  <si>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</si>
  <si>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</si>
  <si>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</si>
  <si>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</si>
  <si>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</si>
  <si>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</si>
  <si>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</si>
  <si>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</si>
  <si>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</si>
  <si>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</si>
  <si>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</si>
  <si>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</si>
  <si>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</si>
  <si>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</si>
  <si>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</si>
  <si>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</si>
  <si>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</si>
  <si>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</si>
  <si>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</si>
  <si>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</si>
  <si>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</si>
  <si>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</si>
  <si>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</si>
  <si>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</si>
  <si>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</si>
  <si>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</si>
  <si>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</si>
  <si>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</si>
  <si>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</si>
  <si>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</si>
  <si>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</si>
  <si>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</si>
  <si>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</si>
  <si>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</si>
  <si>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</si>
  <si>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</si>
  <si>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</si>
  <si>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</si>
  <si>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</si>
  <si>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</si>
  <si>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</si>
  <si>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</si>
  <si>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</si>
  <si>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</si>
  <si>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</si>
  <si>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</si>
  <si>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</si>
  <si>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</si>
  <si>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</si>
  <si>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</si>
  <si>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</si>
  <si>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</si>
  <si>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</si>
  <si>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</si>
  <si>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</si>
  <si>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</si>
  <si>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</si>
  <si>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</si>
  <si>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</si>
  <si>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</si>
  <si>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</si>
  <si>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</si>
  <si>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</si>
  <si>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</si>
  <si>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</si>
  <si>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</si>
  <si>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</si>
  <si>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</si>
  <si>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</si>
  <si>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</si>
  <si>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</si>
  <si>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</si>
  <si>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</si>
  <si>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</si>
  <si>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</si>
  <si>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</si>
  <si>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</si>
  <si>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</si>
  <si>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</si>
  <si>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</si>
  <si>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</si>
  <si>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</si>
  <si>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</si>
  <si>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</si>
  <si>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</si>
  <si>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</si>
  <si>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</si>
  <si>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</si>
  <si>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</si>
  <si>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</si>
  <si>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</si>
  <si>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</si>
  <si>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</si>
  <si>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</si>
  <si>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</si>
  <si>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</si>
  <si>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</si>
  <si>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</si>
  <si>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</si>
  <si>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</si>
  <si>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</si>
  <si>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</si>
  <si>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</si>
  <si>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</si>
  <si>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</si>
  <si>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</si>
  <si>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</si>
  <si>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</si>
  <si>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</si>
  <si>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</si>
  <si>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</si>
  <si>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</si>
  <si>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</si>
  <si>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</si>
  <si>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</si>
  <si>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</si>
  <si>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</si>
  <si>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</si>
  <si>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</si>
  <si>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</si>
  <si>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</si>
  <si>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</si>
  <si>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</si>
  <si>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</si>
  <si>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</si>
  <si>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</si>
  <si>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</si>
  <si>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</si>
  <si>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</si>
  <si>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</si>
  <si>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</si>
  <si>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</si>
  <si>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</si>
  <si>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</si>
  <si>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</si>
  <si>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</si>
  <si>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</si>
  <si>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</si>
  <si>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</si>
  <si>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</si>
  <si>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</si>
  <si>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</si>
  <si>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</si>
  <si>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</si>
  <si>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</si>
  <si>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</si>
  <si>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</si>
  <si>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</si>
  <si>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</si>
  <si>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</si>
  <si>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</si>
  <si>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</si>
  <si>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</si>
  <si>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</si>
  <si>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</si>
  <si>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</si>
  <si>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</si>
  <si>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</si>
  <si>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</si>
  <si>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</si>
  <si>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</si>
  <si>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</si>
  <si>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</si>
  <si>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</si>
  <si>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</si>
  <si>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</si>
  <si>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</si>
  <si>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</si>
  <si>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</si>
  <si>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</si>
  <si>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</si>
  <si>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</si>
  <si>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</si>
  <si>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</si>
  <si>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</si>
  <si>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</si>
  <si>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</si>
  <si>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</si>
  <si>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</si>
  <si>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</si>
  <si>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</si>
  <si>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</si>
  <si>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</si>
  <si>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</si>
  <si>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</si>
  <si>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</si>
  <si>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</si>
  <si>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</si>
  <si>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</si>
  <si>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</si>
  <si>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</si>
  <si>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</si>
  <si>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</si>
  <si>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</si>
  <si>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</si>
  <si>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</si>
  <si>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</si>
  <si>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</si>
  <si>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</si>
  <si>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</si>
  <si>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</si>
  <si>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</si>
  <si>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</si>
  <si>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</si>
  <si>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</si>
  <si>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</si>
  <si>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</si>
  <si>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</si>
  <si>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</si>
  <si>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</si>
  <si>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</si>
  <si>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</si>
  <si>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</si>
  <si>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</si>
  <si>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</si>
  <si>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</si>
  <si>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</si>
  <si>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</si>
  <si>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</si>
  <si>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</si>
  <si>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</si>
  <si>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</si>
  <si>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</si>
  <si>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</si>
  <si>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</si>
  <si>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</si>
  <si>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</si>
  <si>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</si>
  <si>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</si>
  <si>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</si>
  <si>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</si>
  <si>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</si>
  <si>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</si>
  <si>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</si>
  <si>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</si>
  <si>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</si>
  <si>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</si>
  <si>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</si>
  <si>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</si>
  <si>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</si>
  <si>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</si>
  <si>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</si>
  <si>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</si>
  <si>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</si>
  <si>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</si>
  <si>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</si>
  <si>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</si>
  <si>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</si>
  <si>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</si>
  <si>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</si>
  <si>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</si>
  <si>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</si>
  <si>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</si>
  <si>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</si>
  <si>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</si>
  <si>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</si>
  <si>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</si>
  <si>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</si>
  <si>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</si>
  <si>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</si>
  <si>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</si>
  <si>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</si>
  <si>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</si>
  <si>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</si>
  <si>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</si>
  <si>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</si>
  <si>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</si>
  <si>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</si>
  <si>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</si>
  <si>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</si>
  <si>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</si>
  <si>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</si>
  <si>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</si>
  <si>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</si>
  <si>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</si>
  <si>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</si>
  <si>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</si>
  <si>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</si>
  <si>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</si>
  <si>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</si>
  <si>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</si>
  <si>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</si>
  <si>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</si>
  <si>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</si>
  <si>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</si>
  <si>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</si>
  <si>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</si>
  <si>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</si>
  <si>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</si>
  <si>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</si>
  <si>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</si>
  <si>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</si>
  <si>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</si>
  <si>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</si>
  <si>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</si>
  <si>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</si>
  <si>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</si>
  <si>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</si>
  <si>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</si>
  <si>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</si>
  <si>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</si>
  <si>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</si>
  <si>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</si>
  <si>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</si>
  <si>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</si>
  <si>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</si>
  <si>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</si>
  <si>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</si>
  <si>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</si>
  <si>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</si>
  <si>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</si>
  <si>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</si>
  <si>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</si>
  <si>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</si>
  <si>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</si>
  <si>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</si>
  <si>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</si>
  <si>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</si>
  <si>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</si>
  <si>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</si>
  <si>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</si>
  <si>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</si>
  <si>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</si>
  <si>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</si>
  <si>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</si>
  <si>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</si>
  <si>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</si>
  <si>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</si>
  <si>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</si>
  <si>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</si>
  <si>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</si>
  <si>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</si>
  <si>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</si>
  <si>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</si>
  <si>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</si>
  <si>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</si>
  <si>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</si>
  <si>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</si>
  <si>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</si>
  <si>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</si>
  <si>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</si>
  <si>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</si>
  <si>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</si>
  <si>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</si>
  <si>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</si>
  <si>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</si>
  <si>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</si>
  <si>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</si>
  <si>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</si>
  <si>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</si>
  <si>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</si>
  <si>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</si>
  <si>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</si>
  <si>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</si>
  <si>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</si>
  <si>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</si>
  <si>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</si>
  <si>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</si>
  <si>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</si>
  <si>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</si>
  <si>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</si>
  <si>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</si>
  <si>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</si>
  <si>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</si>
  <si>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</si>
  <si>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</si>
  <si>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</si>
  <si>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</si>
  <si>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</si>
  <si>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</si>
  <si>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</si>
  <si>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</si>
  <si>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</si>
  <si>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</si>
  <si>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</si>
  <si>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</si>
  <si>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</si>
  <si>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</si>
  <si>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</si>
  <si>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</si>
  <si>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</si>
  <si>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</si>
  <si>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</si>
  <si>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</si>
  <si>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</si>
  <si>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</si>
  <si>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</si>
  <si>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</si>
  <si>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</si>
  <si>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</si>
  <si>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</si>
  <si>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</si>
  <si>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</si>
  <si>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</si>
  <si>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</si>
  <si>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</si>
  <si>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</si>
  <si>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</si>
  <si>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</si>
  <si>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</si>
  <si>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</si>
  <si>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</si>
  <si>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</si>
  <si>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</si>
  <si>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</si>
  <si>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</si>
  <si>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</si>
  <si>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</si>
  <si>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</si>
  <si>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</si>
  <si>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</si>
  <si>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</si>
  <si>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</si>
  <si>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</si>
  <si>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</si>
  <si>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</si>
  <si>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</si>
  <si>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</si>
  <si>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</si>
  <si>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</si>
  <si>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</si>
  <si>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</si>
  <si>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</si>
  <si>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</si>
  <si>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</si>
  <si>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</si>
  <si>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</si>
  <si>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</si>
  <si>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</si>
  <si>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</si>
  <si>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</si>
  <si>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</si>
  <si>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</si>
  <si>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</si>
  <si>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</si>
  <si>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</si>
  <si>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</si>
  <si>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</si>
  <si>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</si>
  <si>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</si>
  <si>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</si>
  <si>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</si>
  <si>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</si>
  <si>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</si>
  <si>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</si>
  <si>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</si>
  <si>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</si>
  <si>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</si>
  <si>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</si>
  <si>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</si>
  <si>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</si>
  <si>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</si>
  <si>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</si>
  <si>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</si>
  <si>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</si>
  <si>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</si>
  <si>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</si>
  <si>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</si>
  <si>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</si>
  <si>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</si>
  <si>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</si>
  <si>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</si>
  <si>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</si>
  <si>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</si>
  <si>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</si>
  <si>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</si>
  <si>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</si>
  <si>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</si>
  <si>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</si>
  <si>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</si>
  <si>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</si>
  <si>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</si>
  <si>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</si>
  <si>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</si>
  <si>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</si>
  <si>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</si>
  <si>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</si>
  <si>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</si>
  <si>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</si>
  <si>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</si>
  <si>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</si>
  <si>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</si>
  <si>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</si>
  <si>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</si>
  <si>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</si>
  <si>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</si>
  <si>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</si>
  <si>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</si>
  <si>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</si>
  <si>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</si>
  <si>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</si>
  <si>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</si>
  <si>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</si>
  <si>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</si>
  <si>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</si>
  <si>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</si>
  <si>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</si>
  <si>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</si>
  <si>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</si>
  <si>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</si>
  <si>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</si>
  <si>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</si>
  <si>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</si>
  <si>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</si>
  <si>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</si>
  <si>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</si>
  <si>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</si>
  <si>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</si>
  <si>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</si>
  <si>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</si>
  <si>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</si>
  <si>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</si>
  <si>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</si>
  <si>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</si>
  <si>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</si>
  <si>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</si>
  <si>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</si>
  <si>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</si>
  <si>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</si>
  <si>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</si>
  <si>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</si>
  <si>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</si>
  <si>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</si>
  <si>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</si>
  <si>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</si>
  <si>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</si>
  <si>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</si>
  <si>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</si>
  <si>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</si>
  <si>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</si>
  <si>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</si>
  <si>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</si>
  <si>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</si>
  <si>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</si>
  <si>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</si>
  <si>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</si>
  <si>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</si>
  <si>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</si>
  <si>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</si>
  <si>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</si>
  <si>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</si>
  <si>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</si>
  <si>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</si>
  <si>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</si>
  <si>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</si>
  <si>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</si>
  <si>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</si>
  <si>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</si>
  <si>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</si>
  <si>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</si>
  <si>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</si>
  <si>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</si>
  <si>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</si>
  <si>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</si>
  <si>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</si>
  <si>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</si>
  <si>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</si>
  <si>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</si>
  <si>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</si>
  <si>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</si>
  <si>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</si>
  <si>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</si>
  <si>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</si>
  <si>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</si>
  <si>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</si>
  <si>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</si>
  <si>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</si>
  <si>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</si>
  <si>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</si>
  <si>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</si>
  <si>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</si>
  <si>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</si>
  <si>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</si>
  <si>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</si>
  <si>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</si>
  <si>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</si>
  <si>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</si>
  <si>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</si>
  <si>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</si>
  <si>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</si>
  <si>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</si>
  <si>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</si>
  <si>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</si>
  <si>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</si>
  <si>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</si>
  <si>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</si>
  <si>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</si>
  <si>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</si>
  <si>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</si>
  <si>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</si>
  <si>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</si>
  <si>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</si>
  <si>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</si>
  <si>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</si>
  <si>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</si>
  <si>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</si>
  <si>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</si>
  <si>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</si>
  <si>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</si>
  <si>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</si>
  <si>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</si>
  <si>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</si>
  <si>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</si>
  <si>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</si>
  <si>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</si>
  <si>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</si>
  <si>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</si>
  <si>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</si>
  <si>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</si>
  <si>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</si>
  <si>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</si>
  <si>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</si>
  <si>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</si>
  <si>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</si>
  <si>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</si>
  <si>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</si>
  <si>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</si>
  <si>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</si>
  <si>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</si>
  <si>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</si>
  <si>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</si>
  <si>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</si>
  <si>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</si>
  <si>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</si>
  <si>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</si>
  <si>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</si>
  <si>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</si>
  <si>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</si>
  <si>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</si>
  <si>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</si>
  <si>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</si>
  <si>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</si>
  <si>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</si>
  <si>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</si>
  <si>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</si>
  <si>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</si>
  <si>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</si>
  <si>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</si>
  <si>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</si>
  <si>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</si>
  <si>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</si>
  <si>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</si>
  <si>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</si>
  <si>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</si>
  <si>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</si>
  <si>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</si>
  <si>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</si>
  <si>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</si>
  <si>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</si>
  <si>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</si>
  <si>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</si>
  <si>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</si>
  <si>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</si>
  <si>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</si>
  <si>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</si>
  <si>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</si>
  <si>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</si>
  <si>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</si>
  <si>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</si>
  <si>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</si>
  <si>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</si>
  <si>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</si>
  <si>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</si>
  <si>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</si>
  <si>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</si>
  <si>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</si>
  <si>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</si>
  <si>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</si>
  <si>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</si>
  <si>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</si>
  <si>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</si>
  <si>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</si>
  <si>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</si>
  <si>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</si>
  <si>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</si>
  <si>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</si>
  <si>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</si>
  <si>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</si>
  <si>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</si>
  <si>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</si>
  <si>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</si>
  <si>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</si>
  <si>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</si>
  <si>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</si>
  <si>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</si>
  <si>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</si>
  <si>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</si>
  <si>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</si>
  <si>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</si>
  <si>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</si>
  <si>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</si>
  <si>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</si>
  <si>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</si>
  <si>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</si>
  <si>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</si>
  <si>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</si>
  <si>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</si>
  <si>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</si>
  <si>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</si>
  <si>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</si>
  <si>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</si>
  <si>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</si>
  <si>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</si>
  <si>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</si>
  <si>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</si>
  <si>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</si>
  <si>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</si>
  <si>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</si>
  <si>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</si>
  <si>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</si>
  <si>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</si>
  <si>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</si>
  <si>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</si>
  <si>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</si>
  <si>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</si>
  <si>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</si>
  <si>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</si>
  <si>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</si>
  <si>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</si>
  <si>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</si>
  <si>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</si>
  <si>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</si>
  <si>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</si>
  <si>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</si>
  <si>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</si>
  <si>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</si>
  <si>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</si>
  <si>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</si>
  <si>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</si>
  <si>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</si>
  <si>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</si>
  <si>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</si>
  <si>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</si>
  <si>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</si>
  <si>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</si>
  <si>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</si>
  <si>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</si>
  <si>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</si>
  <si>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</si>
  <si>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</si>
  <si>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</si>
  <si>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</si>
  <si>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</si>
  <si>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</si>
  <si>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</si>
  <si>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</si>
  <si>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</si>
  <si>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</si>
  <si>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</si>
  <si>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</si>
  <si>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</si>
  <si>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</si>
  <si>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</si>
  <si>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</si>
  <si>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</si>
  <si>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</si>
  <si>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</si>
  <si>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</si>
  <si>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</si>
  <si>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</si>
  <si>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</si>
  <si>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</si>
  <si>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</si>
  <si>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</si>
  <si>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</si>
  <si>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</si>
  <si>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</si>
  <si>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</si>
  <si>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</si>
  <si>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</si>
  <si>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</si>
  <si>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</si>
  <si>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</si>
  <si>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</si>
  <si>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</si>
  <si>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</si>
  <si>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</si>
  <si>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</si>
  <si>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</si>
  <si>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</si>
  <si>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</si>
  <si>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</si>
  <si>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</si>
  <si>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</si>
  <si>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</si>
  <si>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</si>
  <si>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</si>
  <si>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</si>
  <si>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</si>
  <si>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</si>
  <si>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</si>
  <si>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</si>
  <si>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</si>
  <si>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</si>
  <si>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</si>
  <si>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</si>
  <si>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</si>
  <si>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</si>
  <si>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</si>
  <si>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</si>
  <si>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</si>
  <si>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</si>
  <si>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</si>
  <si>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</si>
  <si>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</si>
  <si>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</si>
  <si>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</si>
  <si>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</si>
  <si>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</si>
  <si>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</si>
  <si>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</si>
  <si>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</si>
  <si>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</si>
  <si>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</si>
  <si>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</si>
  <si>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</si>
  <si>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</si>
  <si>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</si>
  <si>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</si>
  <si>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</si>
  <si>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</si>
  <si>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</si>
  <si>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</si>
  <si>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</si>
  <si>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</si>
  <si>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</si>
  <si>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</si>
  <si>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</si>
  <si>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</si>
  <si>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</si>
  <si>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</si>
  <si>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</si>
  <si>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</si>
  <si>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</si>
  <si>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</si>
  <si>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</si>
  <si>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</si>
  <si>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</si>
  <si>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</si>
  <si>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</si>
  <si>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</si>
  <si>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</si>
  <si>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</si>
  <si>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</si>
  <si>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</si>
  <si>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</si>
  <si>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</si>
  <si>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</si>
  <si>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</si>
  <si>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</si>
  <si>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</si>
  <si>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</si>
  <si>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</si>
  <si>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</si>
  <si>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</si>
  <si>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</si>
  <si>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</si>
  <si>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</si>
  <si>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</si>
  <si>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</si>
  <si>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</si>
  <si>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</si>
  <si>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</si>
  <si>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</si>
  <si>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</si>
  <si>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</si>
  <si>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</si>
  <si>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</si>
  <si>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</si>
  <si>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</si>
  <si>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</si>
  <si>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</si>
  <si>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</si>
  <si>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</si>
  <si>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</si>
  <si>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</si>
  <si>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</si>
  <si>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</si>
  <si>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</si>
  <si>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</si>
  <si>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</si>
  <si>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</si>
  <si>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</si>
  <si>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</si>
  <si>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</si>
  <si>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</si>
  <si>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</si>
  <si>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</si>
  <si>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</si>
  <si>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</si>
  <si>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</si>
  <si>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</si>
  <si>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</si>
  <si>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</si>
  <si>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</si>
  <si>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</si>
  <si>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</si>
  <si>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</si>
  <si>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</si>
  <si>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</si>
  <si>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</si>
  <si>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</si>
  <si>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</si>
  <si>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</si>
  <si>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</si>
  <si>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</si>
  <si>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</si>
  <si>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</si>
  <si>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</si>
  <si>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</si>
  <si>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</si>
  <si>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</si>
  <si>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</si>
  <si>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</si>
  <si>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</si>
  <si>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</si>
  <si>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</si>
  <si>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</si>
  <si>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</si>
  <si>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</si>
  <si>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</si>
  <si>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</si>
  <si>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</si>
  <si>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</si>
  <si>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</si>
  <si>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</si>
  <si>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</si>
  <si>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</si>
  <si>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</si>
  <si>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</si>
  <si>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</si>
  <si>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</si>
  <si>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</si>
  <si>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</si>
  <si>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</si>
  <si>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</si>
  <si>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</si>
  <si>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</si>
  <si>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</si>
  <si>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</si>
  <si>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</si>
  <si>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</si>
  <si>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</si>
  <si>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</si>
  <si>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</si>
  <si>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</si>
  <si>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</si>
  <si>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</si>
  <si>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</si>
  <si>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</si>
  <si>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</si>
  <si>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</si>
  <si>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</si>
  <si>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</si>
  <si>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</si>
  <si>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</si>
  <si>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</si>
  <si>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</si>
  <si>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</si>
  <si>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</si>
  <si>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</si>
  <si>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</si>
  <si>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</si>
  <si>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</si>
  <si>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</si>
  <si>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</si>
  <si>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</si>
  <si>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</si>
  <si>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</si>
  <si>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</si>
  <si>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</si>
  <si>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</si>
  <si>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</si>
  <si>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</si>
  <si>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</si>
  <si>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</si>
  <si>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</si>
  <si>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</si>
  <si>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</si>
  <si>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</si>
  <si>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</si>
  <si>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</si>
  <si>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</si>
  <si>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</si>
  <si>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</si>
  <si>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</si>
  <si>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</si>
  <si>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</si>
  <si>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</si>
  <si>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</si>
  <si>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</si>
  <si>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</si>
  <si>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</si>
  <si>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</si>
  <si>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PCM-20251124-00000542</t>
  </si>
  <si>
    <t>Critical</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</si>
  <si>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</si>
  <si>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</si>
  <si>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</si>
  <si>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</si>
  <si>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</si>
  <si>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</si>
  <si>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</si>
  <si>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</si>
  <si>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</si>
  <si>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</si>
  <si>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</si>
  <si>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</si>
  <si>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</si>
  <si>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</si>
  <si>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</si>
  <si>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</si>
  <si>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</si>
  <si>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</si>
  <si>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</si>
  <si>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</si>
  <si>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</si>
  <si>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</si>
  <si>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</si>
  <si>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</si>
  <si>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</si>
  <si>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</si>
  <si>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</si>
  <si>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</si>
  <si>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</si>
  <si>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</si>
  <si>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</si>
  <si>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</si>
  <si>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</si>
  <si>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</si>
  <si>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</si>
  <si>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</si>
  <si>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</si>
  <si>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</si>
  <si>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</si>
  <si>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</si>
  <si>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</si>
  <si>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</si>
  <si>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</si>
  <si>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</si>
  <si>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</si>
  <si>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</si>
  <si>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</si>
  <si>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</si>
  <si>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</si>
  <si>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</si>
  <si>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</si>
  <si>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</si>
  <si>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</si>
  <si>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</si>
  <si>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</si>
  <si>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</si>
  <si>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</si>
  <si>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</si>
  <si>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</si>
  <si>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</si>
  <si>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</si>
  <si>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</si>
  <si>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</si>
  <si>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</si>
  <si>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</si>
  <si>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</si>
  <si>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</si>
  <si>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</si>
  <si>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</si>
  <si>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</si>
  <si>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</si>
  <si>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</si>
  <si>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</si>
  <si>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</si>
  <si>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</si>
  <si>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</si>
  <si>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</si>
  <si>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</si>
  <si>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</si>
  <si>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</si>
  <si>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</si>
  <si>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</si>
  <si>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</si>
  <si>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</si>
  <si>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PCM-20251124-00000551
</t>
  </si>
  <si>
    <t xml:space="preserve">2025-11-24 09:15:41
</t>
  </si>
  <si>
    <t xml:space="preserve">45 km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</si>
  <si>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</si>
  <si>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</si>
  <si>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</si>
  <si>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</si>
  <si>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</si>
  <si>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</si>
  <si>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</si>
  <si>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PCM-20251124-00000464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</si>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</sst>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6" dataDxfId="155" headerRowBorderDxfId="153" tableBorderDxfId="154" totalsRowBorderDxfId="152">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5" totalsRowShown="0" headerRowDxfId="47" dataDxfId="46" headerRowBorderDxfId="44" tableBorderDxfId="45" totalsRowBorderDxfId="43">
  <autoFilter ref="A1:L3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4" sqref="K1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322.46007974536769</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4</v>
      </c>
      <c r="D3" s="127" t="s">
        <v>13874</v>
      </c>
      <c r="E3" s="136" t="s">
        <v>39024</v>
      </c>
      <c r="F3" s="137">
        <v>45985.389826388891</v>
      </c>
      <c r="G3" s="138">
        <f ca="1">IFERROR(NOW()-F3,"-")</f>
        <v>1.8679282402445097E-2</v>
      </c>
      <c r="H3" s="137">
        <v>45985.374548611115</v>
      </c>
      <c r="I3" s="135" t="str">
        <f>IFERROR(VLOOKUP(D3,DB!A:F,6,0),"")</f>
        <v>SCECO</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45985.408505671294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45985.408505671294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45985.408505671294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45985.408505671294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45985.408505671294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45985.408505671294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45985.408505671294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45985.408505671294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45985.408505671294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45985.408505671294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45985.408505671294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45985.408505671294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45985.408505671294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45985.408505671294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45985.408505671294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45985.408505671294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45985.408505671294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45985.408505671294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45985.408505671294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45985.408505671294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45985.408505671294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45985.408505671294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45985.408505671294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45985.408505671294</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45985.408505671294</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3797571F-6B32-4163-89B7-72298DA1B826}"/>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160.40866770833236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1.0210866898123641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1" t="s">
        <v>39109</v>
      </c>
      <c r="B5" s="18" t="str">
        <f>IFERROR(VLOOKUP(D5,DB!A:K,11,0),"")</f>
        <v>R2</v>
      </c>
      <c r="C5" s="18"/>
      <c r="D5" s="18" t="s">
        <v>20691</v>
      </c>
      <c r="E5" s="102" t="s">
        <v>39021</v>
      </c>
      <c r="F5" s="103">
        <v>45985.391840277778</v>
      </c>
      <c r="G5" s="104">
        <f ca="1">IFERROR(NOW()-F5,"-")</f>
        <v>1.6665393515722826E-2</v>
      </c>
      <c r="H5" s="150" t="s">
        <v>39110</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45985.408505671294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45985.408505671294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45985.408505671294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45985.408505671294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45985.408505671294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45985.408505671294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45985.408505671294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45985.408505671294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45985.408505671294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45985.408505671294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45985.408505671294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45985.408505671294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45985.408505671294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45985.408505671294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45985.408505671294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45985.408505671294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45985.408505671294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45985.408505671294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45985.408505671294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45985.408505671294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45985.408505671294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45985.408505671294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45985.408505671294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45985.408505671294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45985.408505671294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45985.408505671294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45985.408505671294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45985.408505671294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45985.408505671294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45985.408505671294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45985.408505671294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45985.408505671294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45985.408505671294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45985.408505671294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45985.408505671294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45985.408505671294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45985.408505671294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45985.408505671294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45985.408505671294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45985.408505671294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45985.408505671294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45985.408505671294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45985.408505671294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45985.408505671294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45985.408505671294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45985.408505671294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45985.408505671294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45985.408505671294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45985.408505671294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45985.408505671294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45985.408505671294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45985.408505671294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45985.408505671294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45985.408505671294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45985.408505671294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45985.408505671294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45985.408505671294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45985.408505671294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45985.408505671294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45985.408505671294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45985.408505671294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45985.408505671294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45985.408505671294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45985.408505671294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45985.408505671294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45985.408505671294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45985.408505671294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45985.408505671294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45985.408505671294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45985.408505671294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45985.408505671294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45985.408505671294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45985.408505671294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45985.408505671294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45985.408505671294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45985.408505671294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45985.408505671294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45985.408505671294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45985.408505671294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45985.408505671294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45985.408505671294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45985.408505671294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45985.408505671294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45985.408505671294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45985.408505671294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45985.408505671294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45985.408505671294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45985.408505671294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45985.408505671294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45985.408505671294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45985.408505671294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45985.408505671294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45985.408505671294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45985.408505671294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45985.408505671294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45985.408505671294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45985.408505671294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45985.408505671294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45985.408505671294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45985.408505671294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45985.408505671294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45985.408505671294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45985.408505671294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45985.408505671294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45985.408505671294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45985.408505671294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45985.408505671294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45985.408505671294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45985.408505671294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45985.408505671294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45985.408505671294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45985.408505671294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45985.408505671294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45985.408505671294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45985.408505671294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45985.408505671294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45985.408505671294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45985.408505671294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45985.408505671294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45985.408505671294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45985.408505671294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45985.408505671294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45985.408505671294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45985.408505671294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45985.408505671294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45985.408505671294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45985.408505671294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45985.408505671294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45985.408505671294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45985.408505671294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45985.408505671294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45985.408505671294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45985.408505671294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45985.408505671294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45985.408505671294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45985.408505671294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45985.408505671294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45985.408505671294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45985.408505671294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45985.408505671294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45985.408505671294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45985.408505671294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45985.408505671294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45985.408505671294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45985.408505671294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45985.408505671294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45985.408505671294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45985.408505671294</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45985.408505671294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45985.408505671294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45985.408505671294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45985.408505671294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45985.408505671294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45985.408505671294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45985.408505671294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45985.408505671294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45985.408505671294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45985.408505671294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45985.408505671294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45985.408505671294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45985.408505671294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45985.408505671294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45985.408505671294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45985.408505671294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45985.408505671294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45985.408505671294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45985.408505671294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45985.408505671294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45985.408505671294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45985.408505671294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45985.408505671294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45985.408505671294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45985.408505671294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45985.408505671294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45985.408505671294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45985.408505671294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45985.408505671294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45985.408505671294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45985.408505671294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45985.408505671294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45985.408505671294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45985.408505671294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45985.408505671294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45985.408505671294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45985.408505671294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45985.408505671294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45985.408505671294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45985.408505671294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45985.408505671294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45985.408505671294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45985.408505671294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45985.408505671294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45985.408505671294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45985.408505671294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45985.408505671294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45985.408505671294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45985.408505671294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45985.408505671294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45985.408505671294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45985.408505671294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45985.408505671294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45985.408505671294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45985.408505671294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45985.408505671294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45985.408505671294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45985.408505671294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45985.408505671294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45985.408505671294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45985.408505671294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45985.408505671294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45985.408505671294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45985.408505671294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45985.408505671294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45985.408505671294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45985.408505671294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45985.408505671294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45985.408505671294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45985.408505671294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45985.408505671294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45985.408505671294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45985.408505671294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45985.408505671294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45985.408505671294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45985.408505671294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45985.408505671294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45985.408505671294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45985.408505671294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45985.408505671294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45985.408505671294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45985.408505671294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45985.408505671294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45985.408505671294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45985.408505671294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45985.408505671294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45985.408505671294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45985.408505671294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45985.408505671294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45985.408505671294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45985.408505671294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45985.408505671294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45985.408505671294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45985.408505671294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45985.408505671294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45985.408505671294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45985.408505671294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45985.408505671294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45985.408505671294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45985.408505671294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45985.408505671294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45985.408505671294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45985.408505671294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45985.408505671294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45985.408505671294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45985.408505671294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45985.408505671294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45985.408505671294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45985.408505671294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45985.408505671294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45985.408505671294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45985.408505671294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45985.408505671294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45985.408505671294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45985.408505671294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45985.408505671294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45985.408505671294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45985.408505671294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45985.408505671294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45985.408505671294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45985.408505671294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45985.408505671294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45985.408505671294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45985.408505671294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45985.408505671294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45985.408505671294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45985.408505671294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45985.408505671294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45985.408505671294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45985.408505671294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45985.408505671294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45985.408505671294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45985.408505671294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45985.408505671294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45985.408505671294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45985.408505671294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45985.408505671294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45985.408505671294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45985.408505671294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45985.408505671294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45985.408505671294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45985.408505671294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45985.408505671294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45985.408505671294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45985.408505671294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45985.408505671294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45985.408505671294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45985.408505671294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45985.408505671294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45985.408505671294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45985.408505671294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45985.408505671294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45985.408505671294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45985.408505671294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45985.408505671294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45985.408505671294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45985.408505671294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45985.408505671294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45985.408505671294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45985.408505671294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45985.408505671294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45985.408505671294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45985.408505671294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45985.408505671294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45985.408505671294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45985.408505671294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45985.408505671294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45985.408505671294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45985.408505671294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45985.408505671294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45985.408505671294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45985.408505671294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45985.408505671294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45985.408505671294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45985.408505671294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45985.408505671294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45985.408505671294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45985.408505671294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45985.408505671294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45985.408505671294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45985.408505671294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45985.408505671294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45985.408505671294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45985.408505671294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45985.408505671294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45985.408505671294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45985.408505671294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45985.408505671294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45985.408505671294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45985.408505671294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45985.408505671294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45985.408505671294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45985.408505671294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45985.408505671294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45985.408505671294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45985.408505671294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45985.408505671294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45985.408505671294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45985.408505671294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45985.408505671294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45985.408505671294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45985.408505671294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45985.408505671294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45985.408505671294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45985.408505671294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45985.408505671294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45985.408505671294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45985.408505671294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45985.408505671294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45985.408505671294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45985.408505671294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45985.408505671294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45985.408505671294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45985.408505671294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45985.408505671294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45985.408505671294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45985.408505671294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45985.408505671294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45985.408505671294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45985.408505671294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45985.408505671294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45985.408505671294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45985.408505671294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45985.408505671294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45985.408505671294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45985.408505671294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45985.408505671294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45985.408505671294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45985.408505671294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45985.408505671294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45985.408505671294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45985.408505671294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45985.408505671294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45985.408505671294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45985.408505671294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45985.408505671294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45985.408505671294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45985.408505671294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45985.408505671294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45985.408505671294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45985.408505671294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45985.408505671294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45985.408505671294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45985.408505671294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45985.408505671294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45985.408505671294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45985.408505671294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45985.408505671294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45985.408505671294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45985.408505671294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45985.408505671294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45985.408505671294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45985.408505671294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45985.408505671294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45985.408505671294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45985.408505671294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45985.408505671294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45985.408505671294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45985.408505671294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45985.408505671294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45985.408505671294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45985.408505671294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45985.408505671294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45985.408505671294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45985.408505671294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45985.408505671294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45985.408505671294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45985.408505671294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45985.408505671294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45985.408505671294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45985.408505671294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45985.408505671294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45985.408505671294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45985.408505671294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45985.408505671294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45985.408505671294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45985.408505671294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45985.408505671294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45985.408505671294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45985.408505671294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45985.408505671294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45985.408505671294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45985.408505671294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45985.408505671294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45985.408505671294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45985.408505671294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45985.408505671294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45985.408505671294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45985.408505671294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45985.408505671294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45985.408505671294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45985.408505671294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45985.408505671294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45985.408505671294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45985.408505671294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45985.408505671294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45985.408505671294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45985.408505671294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45985.408505671294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45985.408505671294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45985.408505671294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45985.408505671294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45985.408505671294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45985.408505671294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45985.408505671294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45985.408505671294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45985.408505671294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45985.408505671294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45985.408505671294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45985.408505671294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45985.408505671294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45985.408505671294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45985.408505671294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45985.408505671294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45985.408505671294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45985.408505671294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45985.408505671294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45985.408505671294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45985.408505671294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45985.408505671294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45985.408505671294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45985.408505671294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45985.408505671294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45985.408505671294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45985.408505671294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45985.408505671294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45985.408505671294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45985.408505671294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45985.408505671294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45985.408505671294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45985.408505671294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45985.408505671294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45985.408505671294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45985.408505671294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45985.408505671294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45985.408505671294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45985.408505671294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45985.408505671294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45985.408505671294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45985.408505671294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45985.408505671294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45985.408505671294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45985.408505671294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45985.408505671294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45985.408505671294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45985.408505671294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45985.408505671294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45985.408505671294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45985.408505671294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45985.408505671294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45985.408505671294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45985.408505671294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45985.408505671294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45985.408505671294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45985.408505671294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45985.408505671294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45985.408505671294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45985.408505671294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45985.408505671294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45985.408505671294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45985.408505671294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45985.408505671294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45985.408505671294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45985.408505671294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45985.408505671294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45985.408505671294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45985.408505671294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45985.408505671294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45985.408505671294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45985.408505671294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45985.408505671294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45985.408505671294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45985.408505671294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45985.408505671294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45985.408505671294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45985.408505671294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45985.408505671294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45985.408505671294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45985.408505671294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45985.408505671294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45985.408505671294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45985.408505671294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45985.408505671294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45985.408505671294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45985.408505671294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45985.408505671294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45985.408505671294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45985.408505671294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45985.408505671294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45985.408505671294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45985.408505671294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45985.408505671294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45985.408505671294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45985.408505671294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45985.408505671294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45985.408505671294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45985.408505671294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45985.408505671294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45985.408505671294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45985.408505671294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45985.408505671294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45985.408505671294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45985.408505671294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45985.408505671294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45985.408505671294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45985.408505671294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45985.408505671294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45985.408505671294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45985.408505671294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45985.408505671294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45985.408505671294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45985.408505671294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45985.408505671294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45985.408505671294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45985.408505671294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45985.408505671294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45985.408505671294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45985.408505671294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45985.408505671294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45985.408505671294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45985.408505671294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45985.408505671294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45985.408505671294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45985.408505671294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45985.408505671294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45985.408505671294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45985.408505671294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45985.408505671294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45985.408505671294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45985.408505671294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45985.408505671294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45985.408505671294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45985.408505671294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45985.408505671294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45985.408505671294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45985.408505671294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45985.408505671294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45985.408505671294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45985.408505671294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45985.408505671294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45985.408505671294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45985.408505671294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45985.408505671294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45985.408505671294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45985.408505671294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45985.408505671294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45985.408505671294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45985.408505671294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45985.408505671294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45985.408505671294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45985.408505671294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45985.408505671294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45985.408505671294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45985.408505671294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45985.408505671294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45985.408505671294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45985.408505671294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45985.408505671294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45985.408505671294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45985.408505671294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45985.408505671294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45985.408505671294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45985.408505671294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45985.408505671294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45985.408505671294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45985.408505671294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45985.408505671294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45985.408505671294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45985.408505671294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45985.408505671294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45985.408505671294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45985.408505671294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45985.408505671294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45985.408505671294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45985.408505671294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45985.408505671294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45985.408505671294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45985.408505671294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45985.408505671294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45985.408505671294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45985.408505671294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45985.408505671294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45985.408505671294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45985.408505671294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45985.408505671294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45985.408505671294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45985.408505671294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45985.408505671294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45985.408505671294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45985.408505671294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45985.408505671294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45985.408505671294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45985.408505671294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45985.408505671294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45985.408505671294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45985.408505671294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45985.408505671294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45985.408505671294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45985.408505671294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45985.408505671294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45985.408505671294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45985.408505671294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45985.408505671294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45985.408505671294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45985.408505671294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45985.408505671294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45985.408505671294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45985.408505671294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45985.408505671294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45985.408505671294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45985.408505671294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45985.408505671294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45985.408505671294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45985.408505671294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45985.408505671294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45985.408505671294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45985.408505671294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45985.408505671294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45985.408505671294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45985.408505671294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45985.408505671294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45985.408505671294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45985.408505671294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45985.408505671294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45985.408505671294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45985.408505671294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45985.408505671294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45985.408505671294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45985.408505671294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45985.408505671294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45985.408505671294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45985.408505671294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45985.408505671294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45985.408505671294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45985.408505671294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45985.408505671294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45985.408505671294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45985.408505671294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45985.408505671294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45985.408505671294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45985.408505671294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45985.408505671294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45985.408505671294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45985.408505671294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45985.408505671294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45985.408505671294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45985.408505671294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45985.408505671294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45985.408505671294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45985.408505671294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45985.408505671294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45985.408505671294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45985.408505671294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45985.408505671294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45985.408505671294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45985.408505671294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45985.408505671294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45985.408505671294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45985.408505671294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45985.408505671294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45985.408505671294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45985.408505671294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45985.408505671294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45985.408505671294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45985.408505671294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45985.408505671294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45985.408505671294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45985.408505671294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45985.408505671294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45985.408505671294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45985.408505671294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45985.408505671294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45985.408505671294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45985.408505671294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45985.408505671294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45985.408505671294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45985.408505671294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45985.408505671294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45985.408505671294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45985.408505671294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45985.408505671294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45985.408505671294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45985.408505671294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45985.408505671294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45985.408505671294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45985.408505671294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45985.408505671294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45985.408505671294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45985.408505671294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45985.408505671294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45985.408505671294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45985.408505671294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45985.408505671294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45985.408505671294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45985.408505671294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45985.408505671294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45985.408505671294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45985.408505671294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45985.408505671294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45985.408505671294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45985.408505671294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45985.408505671294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45985.408505671294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45985.408505671294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45985.408505671294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45985.408505671294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45985.408505671294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45985.408505671294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45985.408505671294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45985.408505671294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45985.408505671294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45985.408505671294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45985.408505671294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45985.408505671294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45985.408505671294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45985.408505671294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45985.408505671294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45985.408505671294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45985.408505671294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45985.408505671294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45985.408505671294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45985.408505671294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45985.408505671294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45985.408505671294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45985.408505671294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45985.408505671294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45985.408505671294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45985.408505671294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45985.408505671294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45985.408505671294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45985.408505671294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45985.408505671294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45985.408505671294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45985.408505671294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45985.408505671294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45985.408505671294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45985.408505671294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45985.408505671294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45985.408505671294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45985.408505671294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45985.408505671294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45985.408505671294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45985.408505671294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45985.408505671294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45985.408505671294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45985.408505671294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45985.408505671294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45985.408505671294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45985.408505671294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45985.408505671294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45985.408505671294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45985.408505671294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45985.408505671294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45985.408505671294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45985.408505671294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45985.408505671294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45985.408505671294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45985.408505671294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45985.408505671294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45985.408505671294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45985.408505671294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45985.408505671294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45985.408505671294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45985.408505671294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45985.408505671294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45985.408505671294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45985.408505671294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45985.408505671294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45985.408505671294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45985.408505671294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45985.408505671294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45985.408505671294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45985.408505671294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45985.408505671294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45985.408505671294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45985.408505671294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45985.408505671294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45985.408505671294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45985.408505671294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45985.408505671294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45985.408505671294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45985.408505671294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45985.408505671294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45985.408505671294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45985.408505671294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45985.408505671294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45985.408505671294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45985.408505671294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45985.408505671294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45985.408505671294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45985.408505671294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45985.408505671294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45985.408505671294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45985.408505671294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45985.408505671294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45985.408505671294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45985.408505671294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45985.408505671294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45985.408505671294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45985.408505671294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45985.408505671294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45985.408505671294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45985.408505671294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45985.408505671294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45985.408505671294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45985.408505671294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45985.408505671294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45985.408505671294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45985.408505671294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45985.408505671294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45985.408505671294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45985.408505671294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45985.408505671294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45985.408505671294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45985.408505671294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45985.408505671294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45985.408505671294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45985.408505671294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45985.408505671294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45985.408505671294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45985.408505671294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45985.408505671294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45985.408505671294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45985.408505671294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45985.408505671294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45985.408505671294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45985.408505671294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45985.408505671294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45985.408505671294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45985.408505671294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45985.408505671294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45985.408505671294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45985.408505671294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45985.408505671294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45985.408505671294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45985.408505671294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45985.408505671294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45985.408505671294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45985.408505671294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45985.408505671294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45985.408505671294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45985.408505671294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45985.408505671294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45985.408505671294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45985.408505671294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45985.408505671294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45985.408505671294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45985.408505671294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45985.408505671294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45985.408505671294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45985.408505671294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45985.408505671294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45985.408505671294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45985.408505671294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45985.408505671294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45985.408505671294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45985.408505671294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45985.408505671294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45985.408505671294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45985.408505671294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45985.408505671294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45985.408505671294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45985.408505671294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45985.408505671294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45985.408505671294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45985.408505671294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45985.408505671294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45985.408505671294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45985.408505671294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45985.408505671294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45985.408505671294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45985.408505671294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45985.408505671294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45985.408505671294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45985.408505671294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45985.408505671294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45985.408505671294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45985.408505671294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45985.408505671294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45985.408505671294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45985.408505671294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45985.408505671294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45985.408505671294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45985.408505671294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45985.408505671294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45985.408505671294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45985.408505671294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45985.408505671294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45985.408505671294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45985.408505671294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45985.408505671294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45985.408505671294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45985.408505671294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45985.408505671294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45985.408505671294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45985.408505671294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45985.408505671294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45985.408505671294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45985.408505671294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45985.408505671294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45985.408505671294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45985.408505671294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45985.408505671294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45985.408505671294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45985.408505671294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45985.408505671294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45985.408505671294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45985.408505671294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45985.408505671294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45985.408505671294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45985.408505671294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45985.408505671294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45985.408505671294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45985.408505671294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45985.408505671294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45985.408505671294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45985.408505671294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45985.408505671294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45985.408505671294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45985.408505671294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45985.408505671294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45985.408505671294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45985.408505671294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45985.408505671294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45985.408505671294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45985.408505671294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45985.408505671294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45985.408505671294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45985.408505671294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45985.408505671294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45985.408505671294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45985.408505671294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45985.408505671294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45985.408505671294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45985.408505671294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45985.408505671294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45985.408505671294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45985.408505671294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45985.408505671294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45985.408505671294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45985.408505671294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45985.408505671294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45985.408505671294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45985.408505671294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45985.408505671294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45985.408505671294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45985.408505671294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45985.408505671294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45985.408505671294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45985.408505671294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45985.408505671294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45985.408505671294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45985.408505671294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45985.408505671294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45985.408505671294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45985.408505671294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45985.408505671294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45985.408505671294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45985.408505671294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45985.408505671294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45985.408505671294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45985.408505671294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45985.408505671294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45985.408505671294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45985.408505671294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45985.408505671294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45985.408505671294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45985.408505671294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45985.408505671294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45985.408505671294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45985.408505671294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45985.408505671294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45985.408505671294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45985.408505671294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45985.408505671294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45985.408505671294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45985.408505671294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45985.408505671294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45985.408505671294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45985.408505671294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45985.408505671294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45985.408505671294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45985.408505671294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45985.408505671294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45985.408505671294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45985.408505671294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45985.408505671294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45985.408505671294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45985.408505671294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45985.408505671294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45985.408505671294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45985.408505671294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45985.408505671294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45985.408505671294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45985.408505671294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45985.408505671294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45985.408505671294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45985.408505671294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45985.408505671294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45985.408505671294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45985.408505671294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45985.408505671294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45985.408505671294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45985.408505671294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45985.408505671294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45985.408505671294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45985.408505671294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45985.408505671294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45985.408505671294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45985.408505671294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45985.408505671294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45985.408505671294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45985.408505671294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45985.408505671294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45985.408505671294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45985.408505671294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45985.408505671294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45985.408505671294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45985.408505671294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45985.408505671294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45985.408505671294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45985.408505671294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45985.408505671294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45985.408505671294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45985.408505671294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45985.408505671294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45985.408505671294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45985.408505671294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45985.408505671294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45985.408505671294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45985.408505671294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45985.408505671294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45985.408505671294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45985.408505671294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45985.408505671294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45985.408505671294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45985.408505671294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45985.408505671294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45985.408505671294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45985.408505671294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45985.408505671294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45985.408505671294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45985.408505671294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45985.408505671294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45985.408505671294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45985.408505671294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45985.408505671294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45985.408505671294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45985.408505671294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45985.408505671294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45985.408505671294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45985.408505671294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45985.408505671294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45985.408505671294</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281.92778807869763</v>
      </c>
      <c r="H2" s="95">
        <v>45703.474768518521</v>
      </c>
      <c r="I2" s="95" t="str">
        <f>IFERROR(VLOOKUP(D2,DB!A:F,6,0),"")</f>
        <v>SCECO</v>
      </c>
      <c r="J2" s="95" t="str">
        <f>IFERROR(VLOOKUP(D2,DB!A:G,7,0),"")</f>
        <v>Dead</v>
      </c>
      <c r="K2" s="97" t="s">
        <v>39113</v>
      </c>
      <c r="L2" s="91" t="str">
        <f>IFERROR(VLOOKUP(D2,DB!A:I,9,0),"")</f>
        <v>Latis</v>
      </c>
    </row>
    <row r="3" spans="1:16" ht="42.75" customHeight="1">
      <c r="A3" s="113" t="s">
        <v>39114</v>
      </c>
      <c r="B3" s="113" t="str">
        <f>IFERROR(VLOOKUP(D3,DB!A:K,11,0),"")</f>
        <v>R4</v>
      </c>
      <c r="C3" s="93">
        <v>1</v>
      </c>
      <c r="D3" s="91" t="s">
        <v>38804</v>
      </c>
      <c r="E3" s="94" t="s">
        <v>39021</v>
      </c>
      <c r="F3" s="95">
        <v>45984.493113425924</v>
      </c>
      <c r="G3" s="96">
        <f ca="1">IFERROR(NOW()-F3,"")</f>
        <v>0.91539224536973052</v>
      </c>
      <c r="H3" s="95">
        <v>45983.94866898148</v>
      </c>
      <c r="I3" s="113" t="str">
        <f>IFERROR(VLOOKUP(D3,DB!A:F,6,0),"")</f>
        <v>Sceco</v>
      </c>
      <c r="J3" s="113" t="str">
        <f>IFERROR(VLOOKUP(D3,DB!A:G,7,0),"")</f>
        <v>In progress</v>
      </c>
      <c r="K3" s="97" t="s">
        <v>39115</v>
      </c>
      <c r="L3" s="91" t="str">
        <f>IFERROR(VLOOKUP(D3,DB!A:I,9,0),"")</f>
        <v>Latis</v>
      </c>
    </row>
    <row r="4" spans="1:16" ht="15" customHeight="1">
      <c r="A4" s="113" t="s">
        <v>39116</v>
      </c>
      <c r="B4" s="113" t="str">
        <f>IFERROR(VLOOKUP(D4,DB!A:K,11,0),"")</f>
        <v>R4</v>
      </c>
      <c r="C4" s="93">
        <v>1</v>
      </c>
      <c r="D4" s="91" t="s">
        <v>35964</v>
      </c>
      <c r="E4" s="94" t="s">
        <v>39021</v>
      </c>
      <c r="F4" s="95"/>
      <c r="G4" s="96">
        <f t="shared" ref="G4:G29" ca="1" si="0">IFERROR(NOW()-F4,"")</f>
        <v>45985.408505671294</v>
      </c>
      <c r="H4" s="95">
        <v>45985.363194444442</v>
      </c>
      <c r="I4" s="113" t="str">
        <f>IFERROR(VLOOKUP(D4,DB!A:F,6,0),"")</f>
        <v>SCECO</v>
      </c>
      <c r="J4" s="113" t="str">
        <f>IFERROR(VLOOKUP(D4,DB!A:G,7,0),"")</f>
        <v>Dead</v>
      </c>
      <c r="K4" s="97" t="s">
        <v>39117</v>
      </c>
      <c r="L4" s="91" t="str">
        <f>IFERROR(VLOOKUP(D4,DB!A:I,9,0),"")</f>
        <v>Latis</v>
      </c>
    </row>
    <row r="5" spans="1:16" s="98" customFormat="1" ht="15" customHeight="1">
      <c r="A5" s="113" t="s">
        <v>39116</v>
      </c>
      <c r="B5" s="113" t="str">
        <f>IFERROR(VLOOKUP(D5,DB!A:K,11,0),"")</f>
        <v>R4</v>
      </c>
      <c r="C5" s="93">
        <v>1</v>
      </c>
      <c r="D5" s="91" t="s">
        <v>7007</v>
      </c>
      <c r="E5" s="94" t="s">
        <v>39021</v>
      </c>
      <c r="F5" s="95"/>
      <c r="G5" s="96">
        <f ca="1">IFERROR(NOW()-F5,"")</f>
        <v>45985.408505671294</v>
      </c>
      <c r="H5" s="95">
        <v>45985.356944444444</v>
      </c>
      <c r="I5" s="113" t="str">
        <f>IFERROR(VLOOKUP(D5,DB!A:F,6,0),"")</f>
        <v>SCECO</v>
      </c>
      <c r="J5" s="113" t="str">
        <f>IFERROR(VLOOKUP(D5,DB!A:G,7,0),"")</f>
        <v>Good</v>
      </c>
      <c r="K5" s="97" t="s">
        <v>39117</v>
      </c>
      <c r="L5" s="91" t="str">
        <f>IFERROR(VLOOKUP(D5,DB!A:I,9,0),"")</f>
        <v>Zain</v>
      </c>
    </row>
    <row r="6" spans="1:16" ht="15" customHeight="1">
      <c r="A6" s="113" t="s">
        <v>39118</v>
      </c>
      <c r="B6" s="113" t="str">
        <f>IFERROR(VLOOKUP(D6,DB!A:K,11,0),"")</f>
        <v>R4</v>
      </c>
      <c r="C6" s="93">
        <v>1</v>
      </c>
      <c r="D6" s="91" t="s">
        <v>37635</v>
      </c>
      <c r="E6" s="94" t="s">
        <v>39021</v>
      </c>
      <c r="F6" s="95">
        <v>45985.358900462961</v>
      </c>
      <c r="G6" s="96">
        <f t="shared" ca="1" si="0"/>
        <v>4.9605208332650363E-2</v>
      </c>
      <c r="H6" s="95">
        <v>45985.352777777778</v>
      </c>
      <c r="I6" s="113" t="str">
        <f>IFERROR(VLOOKUP(D6,DB!A:F,6,0),"")</f>
        <v>SCECO</v>
      </c>
      <c r="J6" s="113" t="str">
        <f>IFERROR(VLOOKUP(D6,DB!A:G,7,0),"")</f>
        <v>Dead</v>
      </c>
      <c r="K6" s="97" t="s">
        <v>39117</v>
      </c>
      <c r="L6" s="91" t="str">
        <f>IFERROR(VLOOKUP(D6,DB!A:I,9,0),"")</f>
        <v>Latis</v>
      </c>
    </row>
    <row r="7" spans="1:16" ht="15" customHeight="1">
      <c r="A7" s="113" t="s">
        <v>39119</v>
      </c>
      <c r="B7" s="113" t="str">
        <f>IFERROR(VLOOKUP(D7,DB!A:K,11,0),"")</f>
        <v>R4</v>
      </c>
      <c r="C7" s="93">
        <v>1</v>
      </c>
      <c r="D7" s="91" t="s">
        <v>29421</v>
      </c>
      <c r="E7" s="94" t="s">
        <v>39021</v>
      </c>
      <c r="F7" s="95">
        <v>45985.355081018519</v>
      </c>
      <c r="G7" s="96">
        <f t="shared" ca="1" si="0"/>
        <v>5.3424652774992865E-2</v>
      </c>
      <c r="H7" s="95">
        <v>45985.348611111112</v>
      </c>
      <c r="I7" s="113" t="str">
        <f>IFERROR(VLOOKUP(D7,DB!A:F,6,0),"")</f>
        <v>SCECO</v>
      </c>
      <c r="J7" s="113" t="str">
        <f>IFERROR(VLOOKUP(D7,DB!A:G,7,0),"")</f>
        <v>Vandalized</v>
      </c>
      <c r="K7" s="97" t="s">
        <v>39117</v>
      </c>
      <c r="L7" s="91" t="str">
        <f>IFERROR(VLOOKUP(D7,DB!A:I,9,0),"")</f>
        <v>Latis</v>
      </c>
    </row>
    <row r="8" spans="1:16" ht="15" customHeight="1">
      <c r="A8" s="113"/>
      <c r="B8" s="113" t="str">
        <f>IFERROR(VLOOKUP(D8,DB!A:K,11,0),"")</f>
        <v/>
      </c>
      <c r="C8" s="93"/>
      <c r="D8" s="91"/>
      <c r="E8" s="94"/>
      <c r="F8" s="95"/>
      <c r="G8" s="96">
        <f t="shared" ca="1" si="0"/>
        <v>45985.408505671294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45985.408505671294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45985.408505671294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45985.408505671294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45985.408505671294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45985.408505671294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45985.408505671294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45985.408505671294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45985.408505671294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45985.408505671294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45985.408505671294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45985.408505671294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45985.408505671294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45985.408505671294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45985.408505671294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45985.408505671294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45985.408505671294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45985.408505671294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45985.408505671294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45985.408505671294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45985.408505671294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45985.408505671294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45985.408505671294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45985.408505671294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45985.408505671294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45985.408505671294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45985.408505671294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45985.408505671294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45985.408505671294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45985.408505671294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45985.408505671294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45985.408505671294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45985.408505671294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45985.408505671294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45985.408505671294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45985.408505671294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45985.408505671294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45985.408505671294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45985.408505671294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45985.408505671294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45985.408505671294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45985.408505671294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45985.408505671294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45985.408505671294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45985.408505671294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45985.408505671294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45985.408505671294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45985.408505671294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45985.408505671294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45985.408505671294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45985.408505671294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45985.408505671294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45985.408505671294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45985.408505671294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45985.408505671294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45985.408505671294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45985.408505671294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45985.408505671294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45985.408505671294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45985.408505671294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45985.408505671294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45985.408505671294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45985.408505671294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45985.408505671294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45985.408505671294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45985.408505671294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45985.408505671294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45985.408505671294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45985.408505671294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45985.408505671294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45985.408505671294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45985.408505671294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45985.408505671294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45985.408505671294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45985.408505671294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45985.408505671294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45985.408505671294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45985.408505671294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45985.408505671294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45985.408505671294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45985.408505671294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45985.408505671294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45985.408505671294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45985.408505671294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45985.408505671294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45985.408505671294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45985.408505671294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45985.408505671294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45985.408505671294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45985.408505671294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45985.408505671294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45985.408505671294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45985.408505671294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45985.408505671294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45985.408505671294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45985.408505671294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45985.408505671294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45985.408505671294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45985.408505671294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45985.408505671294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45985.408505671294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45985.408505671294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45985.408505671294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45985.408505671294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45985.408505671294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45985.408505671294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45985.408505671294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45985.408505671294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45985.408505671294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45985.408505671294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45985.408505671294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45985.408505671294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45985.408505671294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45985.408505671294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45985.408505671294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45985.408505671294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45985.408505671294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45985.408505671294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45985.408505671294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45985.408505671294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45985.408505671294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45985.408505671294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45985.408505671294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45985.408505671294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45985.408505671294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45985.408505671294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45985.408505671294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45985.408505671294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45985.408505671294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45985.408505671294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45985.408505671294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45985.408505671294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45985.408505671294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45985.408505671294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45985.408505671294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45985.408505671294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45985.408505671294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45985.408505671294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45985.408505671294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45985.408505671294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45985.408505671294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45985.408505671294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45985.408505671294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45985.408505671294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45985.408505671294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45985.408505671294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45985.408505671294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45985.408505671294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45985.408505671294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45985.408505671294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45985.408505671294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45985.408505671294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45985.408505671294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45985.408505671294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45985.408505671294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45985.408505671294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45985.408505671294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45985.408505671294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45985.408505671294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45985.408505671294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45985.408505671294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45985.408505671294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45985.408505671294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45985.408505671294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45985.408505671294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45985.408505671294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45985.408505671294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45985.408505671294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45985.408505671294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45985.408505671294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45985.408505671294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45985.408505671294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45985.408505671294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45985.408505671294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45985.408505671294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45985.408505671294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45985.408505671294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45985.408505671294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45985.408505671294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45985.408505671294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45985.408505671294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45985.408505671294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45985.408505671294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45985.408505671294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45985.408505671294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45985.408505671294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45985.408505671294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45985.408505671294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45985.408505671294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45985.408505671294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45985.408505671294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45985.408505671294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45985.408505671294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45985.408505671294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45985.408505671294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45985.408505671294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45985.408505671294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45985.408505671294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45985.408505671294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45985.408505671294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45985.408505671294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45985.408505671294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45985.408505671294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45985.408505671294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45985.408505671294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45985.408505671294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45985.408505671294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45985.408505671294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45985.408505671294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45985.408505671294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45985.408505671294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45985.408505671294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45985.408505671294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45985.408505671294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45985.408505671294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45985.408505671294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45985.408505671294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45985.408505671294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45985.408505671294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45985.408505671294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45985.408505671294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45985.408505671294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45985.408505671294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45985.408505671294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45985.408505671294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45985.408505671294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45985.408505671294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45985.408505671294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45985.408505671294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45985.408505671294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45985.408505671294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45985.408505671294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45985.408505671294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45985.408505671294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45985.408505671294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45985.408505671294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45985.408505671294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45985.408505671294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45985.408505671294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45985.408505671294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45985.408505671294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45985.408505671294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45985.408505671294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45985.408505671294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45985.408505671294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45985.408505671294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45985.408505671294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45985.408505671294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45985.408505671294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45985.408505671294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45985.408505671294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45985.408505671294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45985.408505671294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45985.408505671294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45985.408505671294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45985.408505671294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45985.408505671294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45985.408505671294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45985.408505671294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45985.408505671294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45985.408505671294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45985.408505671294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45985.408505671294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45985.408505671294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45985.408505671294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45985.408505671294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45985.408505671294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45985.408505671294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45985.408505671294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45985.408505671294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45985.408505671294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45985.408505671294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45985.408505671294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45985.408505671294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45985.408505671294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45985.408505671294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45985.408505671294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45985.408505671294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45985.408505671294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45985.408505671294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45985.408505671294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45985.408505671294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45985.408505671294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45985.408505671294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45985.408505671294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45985.408505671294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45985.408505671294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45985.408505671294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45985.408505671294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45985.408505671294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45985.408505671294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45985.408505671294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45985.408505671294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45985.408505671294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45985.408505671294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45985.408505671294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45985.408505671294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45985.408505671294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45985.408505671294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45985.408505671294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45985.408505671294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45985.408505671294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45985.408505671294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45985.408505671294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45985.408505671294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45985.408505671294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45985.408505671294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45985.408505671294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45985.408505671294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45985.408505671294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45985.408505671294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45985.408505671294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45985.408505671294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45985.408505671294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45985.408505671294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45985.408505671294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45985.408505671294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45985.408505671294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45985.408505671294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45985.408505671294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45985.408505671294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45985.408505671294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45985.408505671294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45985.408505671294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45985.408505671294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45985.408505671294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45985.408505671294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45985.408505671294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45985.408505671294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45985.408505671294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45985.408505671294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45985.408505671294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45985.408505671294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45985.408505671294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45985.408505671294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45985.408505671294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45985.408505671294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45985.408505671294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45985.408505671294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45985.408505671294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45985.408505671294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45985.408505671294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395" ca="1" si="6">IFERROR(NOW()-F350,"")</f>
        <v>45985.408505671294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45985.408505671294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45985.408505671294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45985.408505671294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45985.408505671294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45985.408505671294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45985.408505671294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45985.408505671294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45985.408505671294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45985.408505671294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45985.408505671294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45985.408505671294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45985.408505671294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45985.408505671294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45985.408505671294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45985.408505671294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45985.408505671294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45985.408505671294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45985.408505671294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45985.408505671294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45985.408505671294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45985.408505671294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45985.408505671294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45985.408505671294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45985.408505671294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45985.408505671294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45985.408505671294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45985.408505671294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45985.408505671294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45985.408505671294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45985.408505671294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45985.408505671294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45985.408505671294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45985.408505671294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45985.408505671294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45985.408505671294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45985.408505671294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45985.408505671294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45985.408505671294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45985.408505671294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45985.408505671294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45985.408505671294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45985.408505671294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45985.408505671294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45985.408505671294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45985.408505671294</v>
      </c>
      <c r="H395" s="95"/>
      <c r="I395" s="113" t="str">
        <f>IFERROR(VLOOKUP(D395,DB!A:F,6,0),"")</f>
        <v/>
      </c>
      <c r="J395" s="113" t="str">
        <f>IFERROR(VLOOKUP(D395,DB!A:G,7,0),"")</f>
        <v/>
      </c>
      <c r="K395" s="97"/>
      <c r="L395" s="91" t="str">
        <f>IFERROR(VLOOKUP(D395,DB!A:I,9,0),"")</f>
        <v/>
      </c>
    </row>
  </sheetData>
  <dataValidations count="2">
    <dataValidation allowBlank="1" showInputMessage="1" showErrorMessage="1" sqref="E1" xr:uid="{A4F81451-56CC-4543-9497-104C4E44EE4B}"/>
    <dataValidation type="list" allowBlank="1" showInputMessage="1" showErrorMessage="1" sqref="E2:E3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93.576445486105513</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39024</v>
      </c>
      <c r="F3" s="38">
        <v>45926.188877314817</v>
      </c>
      <c r="G3" s="108">
        <f t="shared" ref="G3" ca="1" si="0">IFERROR(NOW()-F3,"")</f>
        <v>59.219628356477187</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39024</v>
      </c>
      <c r="F4" s="110">
        <v>45948.661111111112</v>
      </c>
      <c r="G4" s="111">
        <f t="shared" ref="G4" ca="1" si="1">IFERROR(NOW()-F4,"")</f>
        <v>36.747394560181419</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4.0352070601802552</v>
      </c>
      <c r="H5" s="122">
        <v>45981.360798611109</v>
      </c>
      <c r="I5" s="109" t="str">
        <f>IFERROR(VLOOKUP(D5,DB!A:F,6,0),"")</f>
        <v>SCECO</v>
      </c>
      <c r="J5" s="109" t="str">
        <f>IFERROR(VLOOKUP(D5,DB!A:G,7,0),"")</f>
        <v>Dead</v>
      </c>
      <c r="K5" s="109" t="s">
        <v>39127</v>
      </c>
      <c r="L5" s="109" t="str">
        <f>IFERROR(VLOOKUP(D5,DB!A:I,9,0),"")</f>
        <v>Latis</v>
      </c>
    </row>
    <row r="6" spans="1:13">
      <c r="A6" s="109"/>
      <c r="B6" s="109" t="str">
        <f>IFERROR(VLOOKUP(D6,DB!A:K,11,0),"")</f>
        <v/>
      </c>
      <c r="C6" s="109"/>
      <c r="D6" s="143"/>
      <c r="E6" s="109"/>
      <c r="F6" s="109"/>
      <c r="G6" s="111">
        <f ca="1">IFERROR(NOW()-F6,"")</f>
        <v>45985.408505671294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45985.408505671294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45985.408505671294</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45985.408505671294</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45985.408505671294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45985.408505671294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45985.408505671294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45985.408505671294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45985.408505671294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45985.408505671294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45985.408505671294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45985.408505671294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45985.408505671294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45985.408505671294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45985.408505671294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45985.408505671294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45985.408505671294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45985.408505671294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45985.408505671294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45985.408505671294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45985.408505671294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45985.408505671294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45985.408505671294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45985.408505671294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45985.408505671294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45985.408505671294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45985.408505671294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45985.408505671294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45985.408505671294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45985.408505671294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45985.408505671294</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45985.408505671294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45985.408505671294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45985.408505671294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45985.408505671294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45985.408505671294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45985.408505671294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45985.408505671294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45985.408505671294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45985.408505671294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45985.408505671294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45985.408505671294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45985.408505671294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45985.408505671294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45985.408505671294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45985.408505671294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45985.408505671294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45985.408505671294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45985.408505671294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45985.408505671294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45985.408505671294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45985.408505671294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45985.408505671294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45985.408505671294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45985.408505671294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45985.408505671294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45985.408505671294</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45985.408505671294</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45985.408505671294</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39128</v>
      </c>
      <c r="B2" s="145" t="str">
        <f>IFERROR(VLOOKUP(D2,DB!A:K,11,0),"")</f>
        <v>R6</v>
      </c>
      <c r="C2" s="146">
        <v>3</v>
      </c>
      <c r="D2" s="145" t="s">
        <v>37134</v>
      </c>
      <c r="E2" s="109" t="s">
        <v>39021</v>
      </c>
      <c r="F2" s="147">
        <v>45985.324467592596</v>
      </c>
      <c r="G2" s="75">
        <f ca="1">IFERROR(NOW()-F2,"-")</f>
        <v>8.4038078697631136E-2</v>
      </c>
      <c r="H2" s="147">
        <v>45985.317361111112</v>
      </c>
      <c r="I2" s="145" t="str">
        <f>IFERROR(VLOOKUP(D2,DB!A:F,6,0),"")</f>
        <v>SCECO</v>
      </c>
      <c r="J2" s="145" t="str">
        <f>IFERROR(VLOOKUP(D2,DB!A:G,7,0),"")</f>
        <v>Dead</v>
      </c>
      <c r="K2" s="148" t="s">
        <v>39129</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45985.408505671294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45985.408505671294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45985.408505671294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45985.408505671294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45985.408505671294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45985.408505671294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45985.408505671294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45985.408505671294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45985.408505671294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45985.408505671294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45985.408505671294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45985.408505671294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45985.408505671294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45985.408505671294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45985.408505671294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45985.408505671294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45985.408505671294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45985.408505671294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45985.408505671294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45985.408505671294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45985.408505671294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45985.408505671294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45985.408505671294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45985.408505671294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45985.408505671294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45985.408505671294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45985.408505671294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45985.408505671294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45985.408505671294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45985.408505671294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45985.408505671294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45985.408505671294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45985.408505671294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45985.408505671294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45985.408505671294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45985.408505671294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45985.408505671294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45985.408505671294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45985.408505671294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45985.408505671294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45985.408505671294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45985.408505671294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45985.408505671294</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2025-11-24T06:48:25Z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