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18" documentId="120_S{2AC9BD13-BADA-5192-A53E-5A8FF88502F6}" xr6:coauthVersionLast="47" xr6:coauthVersionMax="47" xr10:uidLastSave="{A13335C1-B57B-4073-B766-01FEDBE9B83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<sst xmlns="http://schemas.openxmlformats.org/spreadsheetml/2006/main" count="180277" uniqueCount="39123">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</sst>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324.34074791666353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0.23534282406762941</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45987.28917384259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45987.28917384259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45987.28917384259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45987.28917384259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45987.28917384259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45987.28917384259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45987.28917384259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45987.28917384259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45987.28917384259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45987.28917384259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45987.28917384259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45987.28917384259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45987.28917384259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45987.28917384259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45987.28917384259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45987.28917384259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45987.28917384259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45987.28917384259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45987.28917384259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45987.28917384259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45987.28917384259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45987.28917384259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45987.28917384259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45987.28917384259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45987.28917384259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45987.28917384259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45987.28917384259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45987.28917384259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45987.28917384259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45987.28917384259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45987.28917384259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45987.28917384259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45987.28917384259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45987.28917384259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45987.28917384259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45987.28917384259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45987.28917384259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45987.28917384259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45987.28917384259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45987.28917384259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45987.28917384259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45987.28917384259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45987.28917384259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45987.28917384259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45987.28917384259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45987.28917384259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45987.28917384259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45987.28917384259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45987.28917384259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45987.28917384259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45987.28917384259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45987.28917384259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162.2893358796282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2.901754861108202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45987.28917384259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45987.28917384259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45987.28917384259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45987.28917384259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45987.28917384259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45987.28917384259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45987.28917384259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45987.28917384259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45987.28917384259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45987.28917384259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45987.28917384259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45987.28917384259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45987.28917384259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45987.28917384259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45987.28917384259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45987.28917384259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45987.28917384259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45987.28917384259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45987.28917384259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45987.28917384259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45987.28917384259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45987.28917384259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45987.28917384259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45987.28917384259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45987.28917384259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45987.28917384259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45987.28917384259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45987.28917384259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45987.28917384259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45987.28917384259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45987.28917384259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45987.28917384259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45987.28917384259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45987.28917384259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45987.28917384259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45987.28917384259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45987.28917384259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45987.28917384259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45987.28917384259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45987.28917384259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45987.28917384259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45987.28917384259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45987.28917384259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45987.28917384259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45987.28917384259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45987.28917384259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45987.28917384259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45987.28917384259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45987.28917384259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45987.28917384259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45987.28917384259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45987.28917384259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45987.28917384259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45987.28917384259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45987.28917384259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45987.28917384259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45987.28917384259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45987.28917384259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45987.28917384259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45987.28917384259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45987.28917384259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45987.28917384259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45987.28917384259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45987.28917384259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45987.28917384259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45987.28917384259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45987.28917384259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45987.28917384259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45987.28917384259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45987.28917384259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45987.28917384259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45987.28917384259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45987.28917384259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45987.28917384259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45987.28917384259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45987.28917384259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45987.28917384259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45987.28917384259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45987.28917384259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45987.28917384259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45987.28917384259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45987.28917384259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45987.28917384259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45987.28917384259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45987.28917384259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45987.28917384259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45987.28917384259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45987.28917384259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45987.28917384259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45987.28917384259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45987.28917384259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45987.28917384259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45987.28917384259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45987.28917384259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45987.28917384259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45987.28917384259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45987.28917384259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45987.28917384259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45987.28917384259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45987.28917384259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45987.28917384259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45987.28917384259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45987.28917384259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45987.28917384259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45987.28917384259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45987.28917384259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45987.28917384259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45987.28917384259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45987.28917384259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45987.28917384259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45987.28917384259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45987.28917384259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45987.28917384259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45987.28917384259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45987.28917384259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45987.28917384259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45987.28917384259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45987.28917384259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45987.28917384259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45987.28917384259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45987.28917384259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45987.28917384259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45987.28917384259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45987.28917384259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45987.28917384259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45987.28917384259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45987.28917384259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45987.28917384259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45987.28917384259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45987.28917384259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45987.28917384259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45987.28917384259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45987.28917384259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45987.28917384259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45987.28917384259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45987.28917384259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45987.28917384259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45987.28917384259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45987.28917384259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45987.28917384259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45987.28917384259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45987.28917384259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45987.28917384259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45987.28917384259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45987.28917384259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45987.28917384259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45987.28917384259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45987.28917384259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45987.28917384259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45987.28917384259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45987.28917384259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45987.28917384259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45987.28917384259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45987.28917384259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45987.28917384259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45987.28917384259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45987.28917384259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45987.28917384259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45987.28917384259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45987.28917384259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45987.28917384259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45987.28917384259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45987.28917384259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45987.28917384259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45987.28917384259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45987.28917384259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45987.28917384259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45987.28917384259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45987.28917384259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45987.28917384259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45987.28917384259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45987.28917384259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45987.28917384259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45987.28917384259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45987.28917384259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45987.28917384259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45987.28917384259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45987.28917384259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45987.28917384259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45987.28917384259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45987.28917384259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45987.28917384259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45987.28917384259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45987.28917384259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45987.28917384259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45987.28917384259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45987.28917384259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45987.28917384259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45987.28917384259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45987.28917384259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45987.28917384259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45987.28917384259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45987.28917384259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45987.28917384259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45987.28917384259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45987.28917384259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45987.28917384259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45987.28917384259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45987.28917384259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45987.28917384259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45987.28917384259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45987.28917384259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45987.28917384259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45987.28917384259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45987.28917384259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45987.28917384259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45987.28917384259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45987.28917384259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45987.28917384259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45987.28917384259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45987.28917384259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45987.28917384259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45987.28917384259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45987.28917384259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45987.28917384259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45987.28917384259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45987.28917384259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45987.28917384259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45987.28917384259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45987.28917384259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45987.28917384259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45987.28917384259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45987.28917384259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45987.28917384259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45987.28917384259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45987.28917384259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45987.28917384259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45987.28917384259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45987.28917384259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45987.28917384259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45987.28917384259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45987.28917384259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45987.28917384259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45987.28917384259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45987.28917384259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45987.28917384259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45987.28917384259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45987.28917384259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45987.28917384259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45987.28917384259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45987.28917384259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45987.28917384259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45987.28917384259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45987.28917384259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45987.28917384259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45987.28917384259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45987.28917384259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45987.28917384259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45987.28917384259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45987.28917384259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45987.28917384259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45987.28917384259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45987.28917384259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45987.28917384259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45987.28917384259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45987.28917384259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45987.28917384259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45987.28917384259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45987.28917384259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45987.28917384259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45987.28917384259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45987.28917384259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45987.28917384259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45987.28917384259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45987.28917384259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45987.28917384259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45987.28917384259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45987.28917384259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45987.28917384259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45987.28917384259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45987.28917384259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45987.28917384259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45987.28917384259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45987.28917384259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45987.28917384259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45987.28917384259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45987.28917384259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45987.28917384259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45987.28917384259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45987.28917384259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45987.28917384259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45987.28917384259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45987.28917384259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45987.28917384259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45987.28917384259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45987.28917384259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45987.28917384259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45987.28917384259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45987.28917384259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45987.28917384259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45987.28917384259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45987.28917384259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45987.28917384259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45987.28917384259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45987.28917384259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45987.28917384259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45987.28917384259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45987.28917384259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45987.28917384259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45987.28917384259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45987.28917384259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45987.28917384259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45987.28917384259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45987.28917384259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45987.28917384259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45987.28917384259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45987.28917384259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45987.28917384259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45987.28917384259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45987.28917384259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45987.28917384259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45987.28917384259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45987.28917384259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45987.28917384259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45987.28917384259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45987.28917384259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45987.28917384259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45987.28917384259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45987.28917384259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45987.28917384259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45987.28917384259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45987.28917384259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45987.28917384259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45987.28917384259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45987.28917384259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45987.28917384259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45987.28917384259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45987.28917384259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45987.28917384259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45987.28917384259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45987.28917384259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45987.28917384259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45987.28917384259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45987.28917384259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45987.28917384259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45987.28917384259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45987.28917384259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45987.28917384259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45987.28917384259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45987.28917384259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45987.28917384259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45987.28917384259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45987.28917384259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45987.28917384259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45987.28917384259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45987.28917384259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45987.28917384259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45987.28917384259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45987.28917384259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45987.28917384259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45987.28917384259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45987.28917384259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45987.28917384259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45987.28917384259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45987.28917384259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45987.28917384259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45987.28917384259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45987.28917384259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45987.28917384259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45987.28917384259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45987.28917384259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45987.28917384259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45987.28917384259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45987.28917384259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45987.28917384259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45987.28917384259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45987.28917384259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45987.28917384259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45987.28917384259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45987.28917384259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45987.28917384259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45987.28917384259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45987.28917384259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45987.28917384259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45987.28917384259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45987.28917384259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45987.28917384259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45987.28917384259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45987.28917384259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45987.28917384259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45987.28917384259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45987.28917384259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45987.28917384259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45987.28917384259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45987.28917384259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45987.28917384259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45987.28917384259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45987.28917384259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45987.28917384259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45987.28917384259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45987.28917384259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45987.28917384259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45987.28917384259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45987.28917384259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45987.28917384259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45987.28917384259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45987.28917384259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45987.28917384259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45987.28917384259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45987.28917384259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45987.28917384259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45987.28917384259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45987.28917384259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45987.28917384259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45987.28917384259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45987.28917384259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45987.28917384259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45987.28917384259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45987.28917384259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45987.28917384259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45987.28917384259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45987.28917384259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45987.28917384259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45987.28917384259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45987.28917384259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45987.28917384259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45987.28917384259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45987.28917384259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45987.28917384259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45987.28917384259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45987.28917384259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45987.28917384259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45987.28917384259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45987.28917384259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45987.28917384259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45987.28917384259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45987.28917384259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45987.28917384259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45987.28917384259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45987.28917384259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45987.28917384259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45987.28917384259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45987.28917384259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45987.28917384259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45987.28917384259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45987.28917384259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45987.28917384259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45987.28917384259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45987.28917384259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45987.28917384259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45987.28917384259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45987.28917384259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45987.28917384259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45987.28917384259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45987.28917384259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45987.28917384259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45987.28917384259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45987.28917384259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45987.28917384259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45987.28917384259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45987.28917384259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45987.28917384259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45987.28917384259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45987.28917384259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45987.28917384259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45987.28917384259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45987.28917384259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45987.28917384259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45987.28917384259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45987.28917384259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45987.28917384259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45987.28917384259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45987.28917384259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45987.28917384259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45987.28917384259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45987.28917384259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45987.28917384259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45987.28917384259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45987.28917384259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45987.28917384259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45987.28917384259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45987.28917384259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45987.28917384259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45987.28917384259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45987.28917384259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45987.28917384259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45987.28917384259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45987.28917384259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45987.28917384259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45987.28917384259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45987.28917384259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45987.28917384259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45987.28917384259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45987.28917384259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45987.28917384259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45987.28917384259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45987.28917384259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45987.28917384259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45987.28917384259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45987.28917384259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45987.28917384259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45987.28917384259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45987.28917384259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45987.28917384259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45987.28917384259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45987.28917384259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45987.28917384259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45987.28917384259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45987.28917384259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45987.28917384259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45987.28917384259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45987.28917384259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45987.28917384259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45987.28917384259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45987.28917384259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45987.28917384259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45987.28917384259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45987.28917384259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45987.28917384259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45987.28917384259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45987.28917384259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45987.28917384259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45987.28917384259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45987.28917384259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45987.28917384259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45987.28917384259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45987.28917384259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45987.28917384259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45987.28917384259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45987.28917384259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45987.28917384259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45987.28917384259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45987.28917384259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45987.28917384259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45987.28917384259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45987.28917384259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45987.28917384259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45987.28917384259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45987.28917384259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45987.28917384259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45987.28917384259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45987.28917384259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45987.28917384259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45987.28917384259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45987.28917384259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45987.28917384259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45987.28917384259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45987.28917384259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45987.28917384259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45987.28917384259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45987.28917384259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45987.28917384259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45987.28917384259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45987.28917384259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45987.28917384259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45987.28917384259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45987.28917384259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45987.28917384259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45987.28917384259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45987.28917384259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45987.28917384259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45987.28917384259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45987.28917384259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45987.28917384259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45987.28917384259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45987.28917384259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45987.28917384259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45987.28917384259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45987.28917384259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45987.28917384259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45987.28917384259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45987.28917384259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45987.28917384259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45987.28917384259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45987.28917384259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45987.28917384259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45987.28917384259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45987.28917384259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45987.28917384259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45987.28917384259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45987.28917384259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45987.28917384259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45987.28917384259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45987.28917384259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45987.28917384259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45987.28917384259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45987.28917384259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45987.28917384259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45987.28917384259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45987.28917384259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45987.28917384259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45987.28917384259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45987.28917384259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45987.28917384259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45987.28917384259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45987.28917384259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45987.28917384259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45987.28917384259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45987.28917384259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45987.28917384259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45987.28917384259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45987.28917384259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45987.28917384259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45987.28917384259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45987.28917384259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45987.28917384259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45987.28917384259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45987.28917384259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45987.28917384259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45987.28917384259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45987.28917384259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45987.28917384259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45987.28917384259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45987.28917384259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45987.28917384259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45987.28917384259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45987.28917384259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45987.28917384259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45987.28917384259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45987.28917384259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45987.28917384259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45987.28917384259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45987.28917384259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45987.28917384259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45987.28917384259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45987.28917384259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45987.28917384259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45987.28917384259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45987.28917384259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45987.28917384259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45987.28917384259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45987.28917384259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45987.28917384259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45987.28917384259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45987.28917384259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45987.28917384259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45987.28917384259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45987.28917384259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45987.28917384259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45987.28917384259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45987.28917384259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45987.28917384259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45987.28917384259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45987.28917384259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45987.28917384259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45987.28917384259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45987.28917384259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45987.28917384259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45987.28917384259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45987.28917384259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45987.28917384259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45987.28917384259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45987.28917384259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45987.28917384259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45987.28917384259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45987.28917384259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45987.28917384259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45987.28917384259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45987.28917384259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45987.28917384259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45987.28917384259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45987.28917384259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45987.28917384259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45987.28917384259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45987.28917384259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45987.28917384259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45987.28917384259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45987.28917384259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45987.28917384259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45987.28917384259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45987.28917384259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45987.28917384259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45987.28917384259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45987.28917384259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45987.28917384259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45987.28917384259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45987.28917384259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45987.28917384259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45987.28917384259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45987.28917384259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45987.28917384259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45987.28917384259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45987.28917384259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45987.28917384259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45987.28917384259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45987.28917384259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45987.28917384259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45987.28917384259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45987.28917384259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45987.28917384259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45987.28917384259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45987.28917384259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45987.28917384259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45987.28917384259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45987.28917384259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45987.28917384259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45987.28917384259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45987.28917384259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45987.28917384259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45987.28917384259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45987.28917384259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45987.28917384259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45987.28917384259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45987.28917384259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45987.28917384259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45987.28917384259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45987.28917384259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45987.28917384259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45987.28917384259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45987.28917384259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45987.28917384259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45987.28917384259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45987.28917384259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45987.28917384259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45987.28917384259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45987.28917384259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45987.28917384259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45987.28917384259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45987.28917384259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45987.28917384259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45987.28917384259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45987.28917384259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45987.28917384259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45987.28917384259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45987.28917384259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45987.28917384259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45987.28917384259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45987.28917384259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45987.28917384259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45987.28917384259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45987.28917384259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45987.28917384259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45987.28917384259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45987.28917384259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45987.28917384259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45987.28917384259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45987.28917384259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45987.28917384259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45987.28917384259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45987.28917384259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45987.28917384259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45987.28917384259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45987.28917384259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45987.28917384259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45987.28917384259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45987.28917384259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45987.28917384259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45987.28917384259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45987.28917384259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45987.28917384259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45987.28917384259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45987.28917384259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45987.28917384259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45987.28917384259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45987.28917384259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45987.28917384259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45987.28917384259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45987.28917384259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45987.28917384259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45987.28917384259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45987.28917384259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45987.28917384259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45987.28917384259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45987.28917384259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45987.28917384259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45987.28917384259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45987.28917384259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45987.28917384259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45987.28917384259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45987.28917384259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45987.28917384259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45987.28917384259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45987.28917384259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45987.28917384259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45987.28917384259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45987.28917384259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45987.28917384259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45987.28917384259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45987.28917384259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45987.28917384259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45987.28917384259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45987.28917384259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45987.28917384259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45987.28917384259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45987.28917384259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45987.28917384259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45987.28917384259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45987.28917384259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45987.28917384259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45987.28917384259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45987.28917384259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45987.28917384259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45987.28917384259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45987.28917384259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45987.28917384259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45987.28917384259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45987.28917384259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45987.28917384259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45987.28917384259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45987.28917384259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45987.28917384259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45987.28917384259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45987.28917384259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45987.28917384259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45987.28917384259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45987.28917384259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45987.28917384259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45987.28917384259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45987.28917384259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45987.28917384259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45987.28917384259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45987.28917384259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45987.28917384259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45987.28917384259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45987.28917384259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45987.28917384259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45987.28917384259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45987.28917384259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45987.28917384259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45987.28917384259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45987.28917384259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45987.28917384259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45987.28917384259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45987.28917384259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45987.28917384259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45987.28917384259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45987.28917384259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45987.28917384259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45987.28917384259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45987.28917384259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45987.28917384259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45987.28917384259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45987.28917384259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45987.28917384259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45987.28917384259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45987.28917384259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45987.28917384259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45987.28917384259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45987.28917384259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45987.28917384259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45987.28917384259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45987.28917384259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45987.28917384259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45987.28917384259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45987.28917384259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45987.28917384259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45987.28917384259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45987.28917384259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45987.28917384259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45987.28917384259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45987.28917384259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45987.28917384259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45987.28917384259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45987.28917384259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45987.28917384259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45987.28917384259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45987.28917384259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45987.28917384259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45987.28917384259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45987.28917384259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45987.28917384259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45987.28917384259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45987.28917384259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45987.28917384259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45987.28917384259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45987.28917384259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45987.28917384259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45987.28917384259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45987.28917384259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45987.28917384259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45987.28917384259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45987.28917384259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45987.28917384259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45987.28917384259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45987.28917384259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45987.28917384259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45987.28917384259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45987.28917384259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45987.28917384259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45987.28917384259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45987.28917384259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45987.28917384259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45987.28917384259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45987.28917384259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45987.28917384259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45987.28917384259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45987.28917384259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45987.28917384259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45987.28917384259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45987.28917384259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45987.28917384259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45987.28917384259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45987.28917384259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45987.28917384259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45987.28917384259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45987.28917384259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45987.28917384259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45987.28917384259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45987.28917384259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45987.28917384259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45987.28917384259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45987.28917384259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45987.28917384259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45987.28917384259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45987.28917384259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45987.28917384259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45987.28917384259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45987.28917384259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45987.28917384259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45987.28917384259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45987.28917384259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45987.28917384259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45987.28917384259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45987.28917384259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45987.28917384259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45987.28917384259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45987.28917384259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45987.28917384259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45987.28917384259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45987.28917384259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45987.28917384259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45987.28917384259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45987.28917384259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45987.28917384259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45987.28917384259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45987.28917384259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45987.28917384259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45987.28917384259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45987.28917384259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45987.28917384259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45987.28917384259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45987.28917384259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45987.28917384259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45987.28917384259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45987.28917384259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45987.28917384259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45987.28917384259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45987.28917384259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45987.28917384259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45987.28917384259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45987.28917384259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45987.28917384259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45987.28917384259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45987.28917384259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45987.28917384259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45987.28917384259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45987.28917384259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45987.28917384259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45987.28917384259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45987.28917384259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45987.28917384259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45987.28917384259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45987.28917384259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45987.28917384259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45987.28917384259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45987.28917384259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45987.28917384259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45987.28917384259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45987.28917384259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45987.28917384259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45987.28917384259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45987.28917384259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45987.28917384259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45987.28917384259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45987.28917384259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45987.28917384259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45987.28917384259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45987.28917384259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45987.28917384259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45987.28917384259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45987.28917384259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45987.28917384259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45987.28917384259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45987.28917384259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45987.28917384259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45987.28917384259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45987.28917384259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45987.28917384259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45987.28917384259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45987.28917384259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45987.28917384259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45987.28917384259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45987.28917384259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45987.28917384259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45987.28917384259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45987.28917384259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45987.28917384259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45987.28917384259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45987.28917384259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45987.28917384259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45987.28917384259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45987.28917384259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45987.28917384259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45987.28917384259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45987.28917384259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45987.28917384259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45987.28917384259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45987.28917384259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45987.28917384259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45987.28917384259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45987.28917384259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45987.28917384259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45987.28917384259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45987.28917384259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45987.28917384259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45987.28917384259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45987.28917384259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45987.28917384259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45987.28917384259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45987.28917384259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45987.28917384259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45987.28917384259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45987.28917384259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45987.28917384259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45987.28917384259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45987.28917384259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45987.28917384259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45987.28917384259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45987.28917384259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45987.28917384259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45987.28917384259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45987.28917384259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45987.28917384259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45987.28917384259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45987.28917384259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45987.28917384259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45987.28917384259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45987.28917384259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45987.28917384259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45987.28917384259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45987.28917384259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45987.28917384259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45987.28917384259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45987.28917384259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45987.28917384259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45987.28917384259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45987.28917384259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45987.28917384259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45987.28917384259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45987.28917384259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45987.28917384259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45987.28917384259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45987.28917384259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45987.28917384259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45987.28917384259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45987.28917384259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45987.28917384259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45987.28917384259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45987.28917384259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45987.28917384259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45987.28917384259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45987.28917384259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45987.28917384259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45987.28917384259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45987.28917384259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45987.28917384259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45987.28917384259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45987.28917384259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45987.28917384259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45987.28917384259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45987.28917384259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45987.28917384259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45987.28917384259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45987.28917384259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45987.28917384259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45987.28917384259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45987.28917384259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45987.28917384259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45987.28917384259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45987.28917384259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45987.28917384259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45987.28917384259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45987.28917384259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45987.28917384259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283.80845624999347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35308</v>
      </c>
      <c r="E3" s="94" t="s">
        <v>39021</v>
      </c>
      <c r="F3" s="95">
        <v>45987.238761574074</v>
      </c>
      <c r="G3" s="96">
        <f t="shared" ref="G3:G43" ca="1" si="0">IFERROR(NOW()-F3,"")</f>
        <v>5.0412268516083714E-2</v>
      </c>
      <c r="H3" s="95">
        <v>45987.23269675926</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45987.28917384259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45987.28917384259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45987.28917384259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45987.28917384259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45987.28917384259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45987.28917384259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45987.28917384259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45987.28917384259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45987.28917384259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45987.28917384259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45987.28917384259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45987.28917384259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45987.28917384259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45987.28917384259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45987.28917384259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45987.28917384259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45987.28917384259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45987.28917384259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45987.28917384259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45987.28917384259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45987.28917384259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45987.28917384259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45987.28917384259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45987.28917384259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45987.28917384259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45987.28917384259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45987.28917384259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45987.28917384259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45987.28917384259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45987.28917384259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45987.28917384259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45987.28917384259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45987.28917384259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45987.28917384259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45987.28917384259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45987.28917384259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45987.28917384259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45987.28917384259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45987.28917384259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45987.28917384259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45987.28917384259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45987.28917384259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45987.28917384259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45987.28917384259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45987.28917384259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45987.28917384259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45987.28917384259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45987.28917384259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45987.28917384259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45987.28917384259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45987.28917384259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45987.28917384259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45987.28917384259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45987.28917384259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45987.28917384259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45987.28917384259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45987.28917384259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45987.28917384259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45987.28917384259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45987.28917384259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45987.28917384259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45987.28917384259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45987.28917384259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45987.28917384259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45987.28917384259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45987.28917384259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45987.28917384259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45987.28917384259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45987.28917384259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45987.28917384259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45987.28917384259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45987.28917384259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45987.28917384259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45987.28917384259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45987.28917384259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45987.28917384259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45987.28917384259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45987.28917384259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45987.28917384259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45987.28917384259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45987.28917384259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45987.28917384259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45987.28917384259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45987.28917384259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45987.28917384259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45987.28917384259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45987.28917384259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45987.28917384259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45987.28917384259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45987.28917384259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45987.28917384259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45987.28917384259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45987.28917384259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45987.28917384259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45987.28917384259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45987.28917384259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45987.28917384259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45987.28917384259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45987.28917384259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45987.28917384259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45987.28917384259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45987.28917384259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45987.28917384259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45987.28917384259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45987.28917384259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45987.28917384259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45987.28917384259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45987.28917384259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45987.28917384259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45987.28917384259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45987.28917384259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45987.28917384259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45987.28917384259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45987.28917384259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45987.28917384259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45987.28917384259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45987.28917384259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45987.28917384259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45987.28917384259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45987.28917384259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45987.28917384259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45987.28917384259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45987.28917384259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45987.28917384259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45987.28917384259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45987.28917384259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45987.28917384259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45987.28917384259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45987.28917384259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45987.28917384259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45987.28917384259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45987.28917384259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45987.28917384259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45987.28917384259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45987.28917384259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45987.28917384259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45987.28917384259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45987.28917384259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45987.28917384259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45987.28917384259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45987.28917384259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45987.28917384259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45987.28917384259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45987.28917384259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45987.28917384259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45987.28917384259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45987.28917384259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45987.28917384259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45987.28917384259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45987.28917384259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45987.28917384259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45987.28917384259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45987.28917384259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45987.28917384259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45987.28917384259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45987.28917384259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45987.28917384259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45987.28917384259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45987.28917384259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45987.28917384259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45987.28917384259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45987.28917384259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45987.28917384259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45987.28917384259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45987.28917384259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45987.28917384259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45987.28917384259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45987.28917384259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45987.28917384259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45987.28917384259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45987.28917384259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45987.28917384259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45987.28917384259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45987.28917384259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45987.28917384259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45987.28917384259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45987.28917384259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45987.28917384259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45987.28917384259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45987.28917384259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45987.28917384259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45987.28917384259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45987.28917384259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45987.28917384259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45987.28917384259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45987.28917384259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45987.28917384259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45987.28917384259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45987.28917384259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45987.28917384259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45987.28917384259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45987.28917384259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45987.28917384259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45987.28917384259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45987.28917384259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45987.28917384259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45987.28917384259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45987.28917384259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45987.28917384259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45987.28917384259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45987.28917384259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45987.28917384259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45987.28917384259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45987.28917384259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45987.28917384259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45987.28917384259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45987.28917384259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45987.28917384259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45987.28917384259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45987.28917384259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45987.28917384259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45987.28917384259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45987.28917384259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45987.28917384259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45987.28917384259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45987.28917384259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45987.28917384259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45987.28917384259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45987.28917384259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45987.28917384259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45987.28917384259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45987.28917384259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45987.28917384259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45987.28917384259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45987.28917384259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45987.28917384259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45987.28917384259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45987.28917384259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45987.28917384259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45987.28917384259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45987.28917384259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45987.28917384259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45987.28917384259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45987.28917384259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45987.28917384259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45987.28917384259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45987.28917384259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45987.28917384259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45987.28917384259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45987.28917384259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45987.28917384259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45987.28917384259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45987.28917384259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45987.28917384259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45987.28917384259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45987.28917384259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45987.28917384259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45987.28917384259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45987.28917384259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45987.28917384259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45987.28917384259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45987.28917384259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45987.28917384259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45987.28917384259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45987.28917384259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45987.28917384259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45987.28917384259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45987.28917384259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45987.28917384259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45987.28917384259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45987.28917384259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45987.28917384259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45987.28917384259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45987.28917384259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45987.28917384259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45987.28917384259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45987.28917384259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45987.28917384259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45987.28917384259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45987.28917384259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45987.28917384259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45987.28917384259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45987.28917384259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45987.28917384259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45987.28917384259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45987.28917384259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45987.28917384259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45987.28917384259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45987.28917384259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45987.28917384259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45987.28917384259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45987.28917384259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45987.28917384259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45987.28917384259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45987.28917384259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45987.28917384259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45987.28917384259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45987.28917384259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45987.28917384259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45987.28917384259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45987.28917384259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45987.28917384259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45987.28917384259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45987.28917384259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45987.28917384259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45987.28917384259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45987.28917384259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45987.28917384259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45987.28917384259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45987.28917384259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45987.28917384259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45987.28917384259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45987.28917384259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45987.28917384259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45987.28917384259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45987.28917384259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45987.28917384259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45987.28917384259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45987.28917384259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45987.28917384259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45987.28917384259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45987.28917384259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45987.28917384259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45987.28917384259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45987.28917384259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45987.28917384259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45987.28917384259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45987.28917384259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45987.28917384259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45987.28917384259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45987.28917384259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45987.28917384259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45987.28917384259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45987.28917384259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45987.28917384259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45987.28917384259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45987.28917384259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45987.28917384259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45987.28917384259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45987.28917384259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45987.28917384259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45987.28917384259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45987.28917384259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45987.28917384259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45987.28917384259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45987.28917384259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45987.28917384259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45987.28917384259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45987.28917384259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45987.28917384259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45987.28917384259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45987.28917384259</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95.457113657401351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61.100296527773025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38.628062731477257</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5.9158752314760932</v>
      </c>
      <c r="H5" s="122">
        <v>45981.360798611109</v>
      </c>
      <c r="I5" s="109" t="str">
        <f>IFERROR(VLOOKUP(D5,DB!A:F,6,0),"")</f>
        <v>SCECO</v>
      </c>
      <c r="J5" s="109" t="str">
        <f>IFERROR(VLOOKUP(D5,DB!A:G,7,0),"")</f>
        <v>Dead</v>
      </c>
      <c r="K5" s="109" t="s">
        <v>39120</v>
      </c>
      <c r="L5" s="109" t="str">
        <f>IFERROR(VLOOKUP(D5,DB!A:I,9,0),"")</f>
        <v>Latis</v>
      </c>
    </row>
    <row r="6" spans="1:13">
      <c r="A6" s="125"/>
      <c r="B6" s="125" t="str">
        <f>IFERROR(VLOOKUP(D6,DB!A:K,11,0),"")</f>
        <v/>
      </c>
      <c r="C6" s="125"/>
      <c r="D6" s="125"/>
      <c r="E6" s="125"/>
      <c r="F6" s="126"/>
      <c r="G6" s="111">
        <f ca="1">IFERROR(NOW()-F6,"")</f>
        <v>45987.28917384259</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45987.28917384259</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45987.28917384259</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45987.28917384259</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45987.28917384259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45987.28917384259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45987.28917384259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45987.28917384259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45987.28917384259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45987.28917384259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45987.28917384259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45987.28917384259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45987.28917384259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45987.28917384259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45987.28917384259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45987.28917384259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45987.28917384259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45987.28917384259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45987.28917384259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45987.28917384259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45987.28917384259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45987.28917384259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45987.28917384259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45987.28917384259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45987.28917384259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45987.28917384259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45987.28917384259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45987.28917384259</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13" sqref="K1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39121</v>
      </c>
      <c r="B2" s="129" t="str">
        <f>IFERROR(VLOOKUP(D2,DB!A:K,11,0),"")</f>
        <v>R6</v>
      </c>
      <c r="C2" s="130">
        <v>2</v>
      </c>
      <c r="D2" s="129" t="s">
        <v>38991</v>
      </c>
      <c r="E2" s="109" t="s">
        <v>39021</v>
      </c>
      <c r="F2" s="131">
        <v>45987.207986111112</v>
      </c>
      <c r="G2" s="75">
        <f ca="1">IFERROR(NOW()-F2,"-")</f>
        <v>8.118773147725733E-2</v>
      </c>
      <c r="H2" s="131">
        <v>45987.207939814813</v>
      </c>
      <c r="I2" s="129" t="str">
        <f>IFERROR(VLOOKUP(D2,DB!A:F,6,0),"")</f>
        <v>Generator-SG</v>
      </c>
      <c r="J2" s="129" t="str">
        <f>IFERROR(VLOOKUP(D2,DB!A:G,7,0),"")</f>
        <v>Good</v>
      </c>
      <c r="K2" s="132" t="s">
        <v>39122</v>
      </c>
      <c r="L2" s="133" t="str">
        <f>IFERROR(VLOOKUP(D2,DB!A:I,9,0),"")</f>
        <v>Latis</v>
      </c>
    </row>
    <row r="3" spans="1:16382" ht="31.5" customHeight="1">
      <c r="A3" s="128"/>
      <c r="B3" s="129" t="str">
        <f>IFERROR(VLOOKUP(D3,DB!A:K,11,0),"")</f>
        <v/>
      </c>
      <c r="C3" s="130"/>
      <c r="D3" s="129"/>
      <c r="E3" s="109"/>
      <c r="F3" s="131"/>
      <c r="G3" s="75">
        <f ca="1">IFERROR(NOW()-F3,"-")</f>
        <v>45987.28917384259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45987.28917384259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45987.28917384259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45987.28917384259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45987.28917384259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45987.28917384259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45987.28917384259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45987.28917384259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45987.28917384259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45987.28917384259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45987.28917384259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45987.28917384259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45987.28917384259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45987.28917384259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45987.28917384259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45987.28917384259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45987.28917384259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45987.28917384259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45987.28917384259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45987.28917384259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45987.28917384259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45987.28917384259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45987.28917384259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45987.28917384259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45987.28917384259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45987.28917384259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45987.28917384259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45987.28917384259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45987.28917384259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45987.28917384259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45987.28917384259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45987.28917384259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45987.28917384259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45987.28917384259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45987.28917384259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45987.28917384259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45987.28917384259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