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46" documentId="120_S{2AC9BD13-BADA-5192-A53E-5A8FF88502F6}" xr6:coauthVersionLast="47" xr6:coauthVersionMax="47" xr10:uidLastSave="{2C088273-FB5D-456A-8CC0-F836C1CF4A71}"/>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<sst xmlns="http://schemas.openxmlformats.org/spreadsheetml/2006/main" count="180285" uniqueCount="39126">
  <si>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</si>
  <si>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</si>
  <si>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</si>
  <si>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</si>
  <si>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</si>
  <si>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</si>
  <si>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</si>
  <si>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</si>
  <si>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</si>
  <si>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</si>
  <si>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</si>
  <si>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</si>
  <si>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</si>
  <si>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</si>
  <si>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</si>
  <si>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</si>
  <si>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</si>
  <si>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</si>
  <si>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</si>
  <si>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</si>
  <si>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</si>
  <si>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</si>
  <si>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</si>
  <si>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</si>
  <si>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</si>
  <si>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</si>
  <si>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</si>
  <si>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</si>
  <si>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</si>
  <si>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</si>
  <si>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</si>
  <si>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</si>
  <si>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</si>
  <si>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</si>
  <si>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</si>
  <si>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</si>
  <si>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</si>
  <si>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</si>
  <si>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</si>
  <si>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</si>
  <si>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</si>
  <si>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</si>
  <si>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</si>
  <si>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</si>
  <si>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</si>
  <si>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</si>
  <si>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</si>
  <si>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</si>
  <si>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</si>
  <si>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</si>
  <si>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</si>
  <si>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</si>
  <si>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</si>
  <si>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</si>
  <si>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</si>
  <si>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</si>
  <si>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</si>
  <si>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</si>
  <si>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</si>
  <si>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</si>
  <si>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</si>
  <si>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</si>
  <si>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</si>
  <si>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</si>
  <si>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</si>
  <si>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</si>
  <si>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</si>
  <si>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</si>
  <si>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</si>
  <si>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</si>
  <si>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</si>
  <si>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</si>
  <si>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</si>
  <si>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</si>
  <si>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</si>
  <si>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</si>
  <si>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</si>
  <si>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</si>
  <si>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</si>
  <si>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</si>
  <si>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</si>
  <si>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</si>
  <si>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</si>
  <si>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</si>
  <si>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</si>
  <si>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</si>
  <si>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</si>
  <si>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</si>
  <si>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</si>
  <si>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</si>
  <si>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</si>
  <si>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</si>
  <si>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</si>
  <si>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</si>
  <si>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</si>
  <si>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</si>
  <si>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</si>
  <si>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</si>
  <si>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</si>
  <si>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</si>
  <si>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</si>
  <si>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</si>
  <si>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</si>
  <si>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</si>
  <si>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</si>
  <si>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</si>
  <si>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</si>
  <si>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</si>
  <si>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</si>
  <si>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</si>
  <si>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</si>
  <si>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</si>
  <si>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</si>
  <si>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</si>
  <si>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</si>
  <si>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</si>
  <si>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</si>
  <si>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</si>
  <si>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</si>
  <si>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</si>
  <si>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</si>
  <si>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</si>
  <si>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</si>
  <si>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</si>
  <si>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</si>
  <si>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</si>
  <si>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</si>
  <si>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</si>
  <si>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</si>
  <si>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</si>
  <si>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</si>
  <si>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</si>
  <si>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</si>
  <si>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</si>
  <si>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</si>
  <si>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</si>
  <si>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</si>
  <si>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</si>
  <si>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</si>
  <si>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</si>
  <si>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</si>
  <si>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</si>
  <si>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</si>
  <si>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</si>
  <si>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</si>
  <si>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</si>
  <si>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</si>
  <si>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</si>
  <si>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</si>
  <si>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</si>
  <si>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</si>
  <si>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</si>
  <si>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</si>
  <si>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</si>
  <si>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</si>
  <si>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</si>
  <si>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</si>
  <si>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</si>
  <si>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</si>
  <si>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</si>
  <si>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</si>
  <si>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</si>
  <si>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</si>
  <si>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</si>
  <si>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</si>
  <si>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</si>
  <si>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</si>
  <si>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</si>
  <si>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</si>
  <si>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</si>
  <si>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</si>
  <si>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</si>
  <si>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</si>
  <si>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</si>
  <si>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</si>
  <si>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</si>
  <si>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</si>
  <si>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</si>
  <si>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</si>
  <si>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</si>
  <si>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</si>
  <si>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</si>
  <si>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</si>
  <si>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</si>
  <si>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</si>
  <si>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</si>
  <si>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</si>
  <si>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</si>
  <si>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</si>
  <si>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</si>
  <si>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</si>
  <si>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</si>
  <si>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</si>
  <si>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</si>
  <si>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</si>
  <si>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</si>
  <si>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</si>
  <si>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</si>
  <si>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</si>
  <si>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</si>
  <si>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</si>
  <si>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</si>
  <si>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</si>
  <si>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</si>
  <si>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</si>
  <si>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</si>
  <si>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</si>
  <si>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</si>
  <si>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</si>
  <si>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</si>
  <si>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</si>
  <si>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</si>
  <si>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</si>
  <si>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</si>
  <si>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</si>
  <si>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</si>
  <si>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</si>
  <si>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</si>
  <si>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</si>
  <si>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</si>
  <si>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</si>
  <si>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</si>
  <si>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</si>
  <si>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</si>
  <si>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</si>
  <si>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</si>
  <si>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</si>
  <si>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</si>
  <si>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</si>
  <si>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</si>
  <si>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</si>
  <si>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</si>
  <si>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</si>
  <si>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</si>
  <si>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</si>
  <si>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</si>
  <si>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</si>
  <si>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</si>
  <si>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</si>
  <si>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</si>
  <si>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</si>
  <si>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</si>
  <si>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</si>
  <si>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</si>
  <si>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</si>
  <si>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</si>
  <si>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</si>
  <si>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</si>
  <si>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</si>
  <si>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</si>
  <si>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</si>
  <si>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</si>
  <si>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</si>
  <si>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</si>
  <si>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</si>
  <si>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</si>
  <si>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</si>
  <si>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</si>
  <si>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</si>
  <si>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</si>
  <si>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</si>
  <si>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</si>
  <si>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</si>
  <si>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</si>
  <si>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</si>
  <si>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</si>
  <si>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</si>
  <si>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</si>
  <si>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</si>
  <si>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</si>
  <si>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</si>
  <si>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</si>
  <si>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</si>
  <si>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</si>
  <si>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</si>
  <si>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</si>
  <si>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</si>
  <si>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</si>
  <si>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</si>
  <si>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</si>
  <si>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</si>
  <si>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</si>
  <si>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</si>
  <si>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</si>
  <si>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</si>
  <si>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</si>
  <si>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</si>
  <si>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</si>
  <si>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</si>
  <si>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</si>
  <si>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</si>
  <si>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</si>
  <si>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</si>
  <si>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</si>
  <si>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</si>
  <si>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</si>
  <si>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</si>
  <si>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</si>
  <si>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</si>
  <si>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</si>
  <si>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</si>
  <si>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</si>
  <si>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</si>
  <si>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</si>
  <si>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</si>
  <si>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</si>
  <si>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</si>
  <si>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</si>
  <si>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</si>
  <si>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</si>
  <si>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</si>
  <si>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</si>
  <si>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</si>
  <si>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</si>
  <si>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</si>
  <si>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</si>
  <si>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</si>
  <si>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</si>
  <si>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</si>
  <si>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</si>
  <si>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</si>
  <si>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</si>
  <si>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</si>
  <si>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</si>
  <si>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</si>
  <si>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</si>
  <si>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</si>
  <si>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</si>
  <si>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</si>
  <si>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</si>
  <si>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</si>
  <si>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</si>
  <si>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</si>
  <si>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</si>
  <si>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</si>
  <si>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</si>
  <si>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</si>
  <si>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</si>
  <si>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</si>
  <si>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</si>
  <si>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</si>
  <si>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</si>
  <si>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</si>
  <si>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</si>
  <si>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</si>
  <si>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</si>
  <si>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</si>
  <si>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</si>
  <si>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</si>
  <si>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</si>
  <si>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</si>
  <si>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</si>
  <si>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</si>
  <si>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</si>
  <si>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</si>
  <si>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</si>
  <si>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</si>
  <si>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</si>
  <si>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</si>
  <si>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</si>
  <si>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</si>
  <si>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</si>
  <si>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</si>
  <si>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</si>
  <si>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</si>
  <si>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</si>
  <si>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</si>
  <si>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</si>
  <si>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</si>
  <si>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</si>
  <si>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</si>
  <si>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</si>
  <si>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</si>
  <si>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</si>
  <si>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</si>
  <si>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</si>
  <si>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</si>
  <si>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</si>
  <si>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</si>
  <si>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</si>
  <si>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</si>
  <si>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</si>
  <si>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</si>
  <si>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</si>
  <si>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</si>
  <si>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</si>
  <si>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</si>
  <si>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</si>
  <si>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</si>
  <si>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</si>
  <si>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</si>
  <si>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</si>
  <si>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</si>
  <si>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</si>
  <si>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</si>
  <si>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</si>
  <si>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</si>
  <si>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</si>
  <si>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</si>
  <si>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</si>
  <si>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</si>
  <si>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</si>
  <si>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</si>
  <si>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</si>
  <si>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</si>
  <si>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</si>
  <si>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</si>
  <si>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</si>
  <si>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</si>
  <si>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</si>
  <si>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</si>
  <si>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</si>
  <si>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</si>
  <si>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</si>
  <si>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</si>
  <si>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</si>
  <si>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</si>
  <si>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</si>
  <si>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</si>
  <si>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</si>
  <si>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</si>
  <si>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</si>
  <si>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</si>
  <si>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</si>
  <si>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</si>
  <si>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</si>
  <si>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</si>
  <si>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</si>
  <si>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</si>
  <si>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</si>
  <si>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</si>
  <si>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</si>
  <si>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</si>
  <si>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</si>
  <si>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</si>
  <si>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</si>
  <si>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</si>
  <si>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</si>
  <si>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</si>
  <si>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</si>
  <si>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</si>
  <si>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</si>
  <si>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</si>
  <si>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</si>
  <si>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</si>
  <si>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</si>
  <si>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</si>
  <si>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</si>
  <si>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</si>
  <si>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</si>
  <si>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</si>
  <si>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</si>
  <si>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</si>
  <si>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</si>
  <si>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</si>
  <si>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</si>
  <si>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</si>
  <si>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</si>
  <si>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</si>
  <si>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</si>
  <si>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</si>
  <si>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</si>
  <si>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</si>
  <si>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</si>
  <si>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</si>
  <si>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</si>
  <si>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</si>
  <si>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</si>
  <si>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</si>
  <si>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</si>
  <si>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</si>
  <si>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</si>
  <si>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</si>
  <si>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</si>
  <si>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</si>
  <si>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</si>
  <si>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</si>
  <si>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</si>
  <si>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</si>
  <si>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</si>
  <si>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</si>
  <si>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</si>
  <si>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</si>
  <si>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</si>
  <si>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</si>
  <si>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</si>
  <si>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</si>
  <si>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</si>
  <si>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</si>
  <si>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</si>
  <si>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</si>
  <si>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</si>
  <si>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</si>
  <si>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</si>
  <si>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</si>
  <si>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</si>
  <si>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</si>
  <si>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</si>
  <si>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</si>
  <si>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</si>
  <si>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</si>
  <si>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</si>
  <si>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</si>
  <si>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</si>
  <si>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</si>
  <si>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</si>
  <si>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</si>
  <si>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</si>
  <si>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</si>
  <si>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</si>
  <si>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</si>
  <si>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</si>
  <si>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</si>
  <si>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</si>
  <si>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</si>
  <si>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</si>
  <si>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</si>
  <si>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</si>
  <si>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</si>
  <si>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</si>
  <si>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</si>
  <si>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</si>
  <si>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</si>
  <si>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</si>
  <si>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</si>
  <si>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</si>
  <si>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</si>
  <si>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</si>
  <si>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</si>
  <si>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</si>
  <si>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</si>
  <si>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</si>
  <si>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</si>
  <si>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</si>
  <si>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</si>
  <si>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</si>
  <si>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</si>
  <si>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</si>
  <si>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</si>
  <si>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</si>
  <si>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</si>
  <si>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</si>
  <si>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</si>
  <si>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</si>
  <si>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</si>
  <si>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</si>
  <si>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</si>
  <si>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</si>
  <si>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</si>
  <si>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</si>
  <si>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</si>
  <si>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</si>
  <si>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</si>
  <si>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</si>
  <si>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</si>
  <si>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</si>
  <si>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</si>
  <si>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</si>
  <si>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</si>
  <si>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</si>
  <si>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</si>
  <si>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</si>
  <si>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</si>
  <si>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</si>
  <si>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</si>
  <si>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</si>
  <si>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</si>
  <si>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</si>
  <si>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</si>
  <si>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</si>
  <si>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</si>
  <si>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</si>
  <si>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</si>
  <si>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</si>
  <si>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</si>
  <si>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</si>
  <si>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</si>
  <si>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</si>
  <si>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</si>
  <si>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</si>
  <si>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</si>
  <si>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</si>
  <si>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</si>
  <si>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</si>
  <si>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</si>
  <si>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</si>
  <si>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</si>
  <si>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</si>
  <si>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</si>
  <si>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</si>
  <si>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</si>
  <si>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</si>
  <si>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</si>
  <si>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</si>
  <si>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</si>
  <si>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</si>
  <si>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</si>
  <si>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</si>
  <si>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</si>
  <si>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</si>
  <si>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</si>
  <si>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</si>
  <si>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</si>
  <si>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</si>
  <si>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</si>
  <si>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</si>
  <si>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</si>
  <si>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</si>
  <si>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</si>
  <si>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</si>
  <si>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</si>
  <si>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</si>
  <si>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</si>
  <si>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</si>
  <si>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</si>
  <si>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</si>
  <si>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</si>
  <si>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</si>
  <si>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</si>
  <si>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</si>
  <si>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</si>
  <si>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</si>
  <si>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</si>
  <si>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</si>
  <si>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</si>
  <si>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</si>
  <si>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</si>
  <si>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</si>
  <si>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</si>
  <si>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</si>
  <si>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</si>
  <si>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</si>
  <si>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</si>
  <si>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</si>
  <si>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</si>
  <si>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</si>
  <si>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</si>
  <si>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</si>
  <si>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</si>
  <si>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</si>
  <si>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</si>
  <si>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</si>
  <si>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</si>
  <si>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</si>
  <si>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</si>
  <si>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</si>
  <si>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</si>
  <si>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</si>
  <si>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</si>
  <si>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</si>
  <si>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</si>
  <si>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</si>
  <si>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</si>
  <si>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</si>
  <si>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</si>
  <si>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</si>
  <si>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</si>
  <si>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</si>
  <si>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</si>
  <si>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</si>
  <si>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</si>
  <si>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</si>
  <si>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</si>
  <si>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</si>
  <si>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</si>
  <si>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</si>
  <si>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</si>
  <si>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</si>
  <si>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</si>
  <si>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</si>
  <si>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</si>
  <si>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</si>
  <si>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</si>
  <si>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</si>
  <si>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</si>
  <si>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</si>
  <si>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</si>
  <si>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</si>
  <si>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</si>
  <si>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</si>
  <si>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</si>
  <si>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</si>
  <si>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</si>
  <si>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</si>
  <si>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</si>
  <si>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</si>
  <si>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</si>
  <si>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</si>
  <si>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</si>
  <si>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</si>
  <si>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</si>
  <si>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</si>
  <si>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</si>
  <si>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</si>
  <si>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</si>
  <si>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</si>
  <si>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</si>
  <si>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</si>
  <si>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</si>
  <si>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</si>
  <si>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</si>
  <si>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</si>
  <si>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</si>
  <si>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</si>
  <si>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</si>
  <si>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</si>
  <si>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</si>
  <si>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</si>
  <si>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</si>
  <si>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</si>
  <si>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</si>
  <si>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</si>
  <si>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</si>
  <si>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</si>
  <si>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</si>
  <si>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</si>
  <si>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</si>
  <si>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</si>
  <si>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</si>
  <si>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</si>
  <si>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</si>
  <si>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</si>
  <si>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</si>
  <si>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</si>
  <si>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</si>
  <si>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</si>
  <si>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</si>
  <si>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</si>
  <si>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</si>
  <si>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</si>
  <si>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</si>
  <si>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</si>
  <si>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</si>
  <si>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</si>
  <si>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</si>
  <si>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</si>
  <si>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</si>
  <si>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</si>
  <si>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</si>
  <si>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</si>
  <si>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</si>
  <si>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</si>
  <si>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</si>
  <si>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</si>
  <si>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</si>
  <si>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</si>
  <si>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</si>
  <si>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</si>
  <si>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</si>
  <si>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</si>
  <si>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</si>
  <si>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</si>
  <si>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</si>
  <si>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</si>
  <si>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</si>
  <si>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</si>
  <si>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</si>
  <si>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</si>
  <si>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</si>
  <si>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</si>
  <si>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</si>
  <si>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</si>
  <si>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</si>
  <si>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</si>
  <si>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</si>
  <si>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</si>
  <si>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</si>
  <si>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</si>
  <si>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</si>
  <si>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</si>
  <si>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</si>
  <si>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</si>
  <si>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</si>
  <si>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</si>
  <si>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</si>
  <si>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</si>
  <si>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</si>
  <si>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</si>
  <si>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</si>
  <si>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</si>
  <si>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</si>
  <si>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</si>
  <si>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</si>
  <si>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</si>
  <si>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</si>
  <si>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</si>
  <si>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</si>
  <si>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</si>
  <si>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</si>
  <si>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</si>
  <si>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</si>
  <si>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</si>
  <si>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</si>
  <si>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</si>
  <si>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</si>
  <si>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</si>
  <si>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</si>
  <si>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</si>
  <si>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</si>
  <si>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</si>
  <si>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</si>
  <si>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</si>
  <si>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</si>
  <si>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</si>
  <si>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</si>
  <si>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</si>
  <si>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</si>
  <si>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</si>
  <si>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</si>
  <si>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</si>
  <si>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</si>
  <si>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</si>
  <si>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</si>
  <si>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</si>
  <si>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</si>
  <si>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</si>
  <si>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</si>
  <si>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</si>
  <si>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</si>
  <si>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</si>
  <si>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</si>
  <si>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</si>
  <si>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</si>
  <si>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</si>
  <si>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</si>
  <si>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</si>
  <si>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</si>
  <si>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</si>
  <si>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</si>
  <si>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</si>
  <si>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</si>
  <si>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</si>
  <si>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</si>
  <si>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</si>
  <si>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</si>
  <si>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</si>
  <si>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</si>
  <si>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</si>
  <si>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</si>
  <si>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</si>
  <si>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</si>
  <si>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</si>
  <si>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</si>
  <si>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</si>
  <si>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</si>
  <si>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</si>
  <si>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</si>
  <si>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</si>
  <si>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</si>
  <si>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</si>
  <si>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</si>
  <si>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</si>
  <si>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</si>
  <si>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</si>
  <si>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</si>
  <si>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</si>
  <si>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</si>
  <si>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</si>
  <si>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</si>
  <si>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</si>
  <si>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</si>
  <si>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</si>
  <si>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</si>
  <si>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</si>
  <si>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</si>
  <si>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</si>
  <si>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</si>
  <si>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</si>
  <si>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</si>
  <si>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</si>
  <si>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</si>
  <si>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</si>
  <si>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</si>
  <si>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</si>
  <si>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</si>
  <si>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</si>
  <si>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</si>
  <si>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</si>
  <si>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</si>
  <si>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</si>
  <si>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</si>
  <si>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</si>
  <si>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</si>
  <si>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</si>
  <si>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</si>
  <si>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</si>
  <si>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</si>
  <si>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</si>
  <si>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</si>
  <si>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</si>
  <si>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</si>
  <si>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</si>
  <si>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</si>
  <si>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</si>
  <si>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</si>
  <si>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</si>
  <si>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</si>
  <si>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</si>
  <si>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</si>
  <si>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</si>
  <si>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</si>
  <si>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</si>
  <si>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</si>
  <si>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</si>
  <si>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</si>
  <si>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</si>
  <si>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</si>
  <si>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</si>
  <si>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</si>
  <si>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</si>
  <si>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</si>
  <si>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</si>
  <si>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</si>
  <si>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</si>
  <si>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</si>
  <si>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</si>
  <si>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</si>
  <si>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</si>
  <si>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</si>
  <si>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</si>
  <si>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</si>
  <si>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</si>
  <si>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</si>
  <si>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</si>
  <si>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</si>
  <si>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</si>
  <si>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</si>
  <si>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</si>
  <si>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</si>
  <si>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</si>
  <si>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</si>
  <si>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</si>
  <si>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</si>
  <si>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</si>
  <si>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</si>
  <si>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</si>
  <si>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</si>
  <si>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</si>
  <si>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</si>
  <si>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</si>
  <si>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</si>
  <si>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</si>
  <si>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</si>
  <si>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</si>
  <si>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</si>
  <si>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</si>
  <si>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</si>
  <si>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</si>
  <si>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</si>
  <si>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</si>
  <si>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</si>
  <si>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</si>
  <si>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</si>
  <si>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</si>
  <si>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</si>
  <si>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</si>
  <si>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</si>
  <si>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</si>
  <si>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</si>
  <si>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</si>
  <si>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</si>
  <si>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</si>
  <si>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</si>
  <si>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</si>
  <si>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</si>
  <si>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</si>
  <si>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</si>
  <si>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</si>
  <si>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</si>
  <si>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</si>
  <si>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</si>
  <si>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</si>
  <si>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</si>
  <si>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</si>
  <si>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</si>
  <si>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</si>
  <si>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</si>
  <si>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</si>
  <si>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</si>
  <si>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</si>
  <si>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</si>
  <si>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</si>
  <si>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</si>
  <si>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</si>
  <si>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</si>
  <si>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</si>
  <si>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</si>
  <si>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</si>
  <si>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</si>
  <si>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</si>
  <si>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</si>
  <si>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</si>
  <si>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</si>
  <si>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</si>
  <si>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</si>
  <si>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</si>
  <si>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</si>
  <si>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</si>
  <si>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</si>
  <si>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</si>
  <si>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</si>
  <si>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</si>
  <si>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</si>
  <si>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</si>
  <si>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</si>
  <si>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</si>
  <si>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</si>
  <si>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</si>
  <si>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</si>
  <si>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</si>
  <si>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</si>
  <si>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</si>
  <si>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</si>
  <si>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</si>
  <si>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</si>
  <si>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</si>
  <si>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</si>
  <si>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</si>
  <si>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</si>
  <si>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</si>
  <si>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</si>
  <si>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</si>
  <si>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</si>
  <si>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</si>
  <si>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</si>
  <si>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</si>
  <si>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</si>
  <si>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</si>
  <si>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</si>
  <si>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</si>
  <si>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</si>
  <si>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</si>
  <si>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</si>
  <si>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</si>
  <si>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</si>
  <si>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</si>
  <si>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</si>
  <si>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</si>
  <si>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</si>
  <si>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</si>
  <si>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</si>
  <si>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</si>
  <si>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</si>
  <si>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</si>
  <si>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</si>
  <si>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</si>
  <si>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</si>
  <si>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</si>
  <si>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</si>
  <si>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</si>
  <si>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</si>
  <si>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</si>
  <si>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</si>
  <si>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</si>
  <si>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</si>
  <si>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</si>
  <si>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</si>
  <si>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</si>
  <si>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</si>
  <si>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</si>
  <si>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</si>
  <si>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</si>
  <si>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</si>
  <si>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</si>
  <si>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</si>
  <si>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</si>
  <si>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</si>
  <si>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</si>
  <si>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</si>
  <si>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</si>
  <si>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</si>
  <si>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</si>
  <si>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</si>
  <si>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</si>
  <si>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</si>
  <si>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</si>
  <si>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</si>
  <si>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</si>
  <si>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</si>
  <si>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</si>
  <si>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</si>
  <si>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</si>
  <si>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</si>
  <si>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</si>
  <si>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</si>
  <si>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</si>
  <si>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</si>
  <si>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</si>
  <si>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</si>
  <si>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</si>
  <si>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</si>
  <si>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</si>
  <si>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</si>
  <si>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</si>
  <si>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</si>
  <si>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</si>
  <si>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</si>
  <si>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</si>
  <si>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</si>
  <si>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</si>
  <si>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</si>
  <si>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</si>
  <si>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</si>
  <si>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</si>
  <si>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</si>
  <si>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</si>
  <si>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</si>
  <si>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</si>
  <si>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</si>
  <si>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</si>
  <si>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</si>
  <si>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</si>
  <si>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</si>
  <si>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</si>
  <si>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</si>
  <si>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</si>
  <si>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</si>
  <si>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</si>
  <si>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</si>
  <si>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</si>
  <si>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</si>
  <si>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</si>
  <si>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</si>
  <si>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</si>
  <si>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</si>
  <si>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</si>
  <si>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</si>
  <si>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</si>
  <si>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</si>
  <si>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</si>
  <si>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</si>
  <si>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</si>
  <si>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</si>
  <si>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</si>
  <si>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</si>
  <si>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</si>
  <si>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</si>
  <si>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</si>
  <si>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</si>
  <si>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</si>
  <si>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</si>
  <si>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</si>
  <si>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</si>
  <si>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</si>
  <si>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</si>
  <si>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</si>
  <si>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</si>
  <si>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</si>
  <si>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</si>
  <si>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</si>
  <si>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</si>
  <si>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</si>
  <si>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</si>
  <si>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</si>
  <si>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</si>
  <si>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</si>
  <si>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</si>
  <si>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</si>
  <si>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</si>
  <si>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</si>
  <si>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</si>
  <si>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</si>
  <si>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</si>
  <si>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</si>
  <si>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</si>
  <si>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</si>
  <si>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</si>
  <si>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</si>
  <si>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</si>
  <si>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</si>
  <si>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</si>
  <si>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</si>
  <si>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</si>
  <si>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</si>
  <si>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</si>
  <si>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</si>
  <si>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</si>
  <si>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</si>
  <si>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</si>
  <si>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</si>
  <si>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</si>
  <si>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</si>
  <si>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</si>
  <si>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</si>
  <si>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</si>
  <si>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</si>
  <si>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</si>
  <si>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</si>
  <si>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</si>
  <si>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</si>
  <si>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</si>
  <si>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</si>
  <si>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</si>
  <si>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</si>
  <si>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</si>
  <si>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</si>
  <si>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</si>
  <si>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</si>
  <si>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</si>
  <si>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</si>
  <si>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</si>
  <si>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</si>
  <si>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</si>
  <si>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</si>
  <si>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</si>
  <si>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</si>
  <si>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</si>
  <si>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</si>
  <si>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</si>
  <si>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</si>
  <si>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</si>
  <si>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</si>
  <si>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</si>
  <si>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</si>
  <si>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</si>
  <si>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</si>
  <si>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</si>
  <si>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</si>
  <si>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</si>
  <si>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</si>
  <si>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</si>
  <si>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</si>
  <si>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</si>
  <si>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</si>
  <si>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</si>
  <si>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</si>
  <si>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</si>
  <si>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</si>
  <si>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</si>
  <si>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</si>
  <si>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</si>
  <si>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</si>
  <si>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</si>
  <si>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</si>
  <si>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</si>
  <si>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</si>
  <si>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</si>
  <si>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</si>
  <si>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</si>
  <si>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</si>
  <si>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</si>
  <si>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</si>
  <si>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</si>
  <si>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</si>
  <si>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</si>
  <si>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</si>
  <si>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</si>
  <si>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</si>
  <si>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</si>
  <si>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</si>
  <si>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</si>
  <si>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</si>
  <si>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</si>
  <si>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</si>
  <si>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</si>
  <si>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</si>
  <si>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</si>
  <si>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</si>
  <si>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</si>
  <si>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</si>
  <si>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</si>
  <si>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</si>
  <si>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</si>
  <si>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</si>
  <si>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</si>
  <si>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</si>
  <si>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</si>
  <si>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</si>
  <si>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</si>
  <si>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</si>
  <si>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</si>
  <si>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</si>
  <si>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</si>
  <si>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</si>
  <si>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</si>
  <si>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</si>
  <si>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</si>
  <si>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</si>
  <si>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</si>
  <si>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</si>
  <si>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</si>
  <si>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</si>
  <si>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</si>
  <si>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</si>
  <si>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</si>
  <si>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</si>
  <si>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</si>
  <si>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</si>
  <si>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</si>
  <si>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</si>
  <si>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</si>
  <si>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</si>
  <si>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</si>
  <si>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</si>
  <si>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</si>
  <si>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</si>
  <si>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</si>
  <si>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</si>
  <si>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</si>
  <si>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</si>
  <si>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</si>
  <si>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</si>
  <si>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</si>
  <si>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</si>
  <si>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</si>
  <si>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</si>
  <si>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</si>
  <si>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</si>
  <si>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</si>
  <si>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</si>
  <si>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</si>
  <si>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</si>
  <si>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</si>
  <si>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</si>
  <si>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</si>
  <si>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</si>
  <si>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</si>
  <si>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</si>
  <si>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</si>
  <si>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</si>
  <si>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</si>
  <si>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</si>
  <si>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</si>
  <si>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</si>
  <si>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</si>
  <si>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</si>
  <si>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</si>
  <si>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</si>
  <si>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</si>
  <si>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</si>
  <si>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</si>
  <si>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</si>
  <si>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</si>
  <si>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</si>
  <si>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</si>
  <si>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</si>
  <si>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</si>
  <si>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</si>
  <si>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</si>
  <si>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</si>
  <si>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</si>
  <si>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</si>
  <si>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</si>
  <si>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</si>
  <si>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</si>
  <si>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</si>
  <si>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</si>
  <si>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</si>
  <si>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</si>
  <si>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</si>
  <si>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</si>
  <si>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</si>
  <si>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</si>
  <si>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</si>
  <si>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</si>
  <si>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</si>
  <si>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</si>
  <si>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</si>
  <si>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</si>
  <si>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</si>
  <si>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</si>
  <si>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</si>
  <si>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</si>
  <si>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</si>
  <si>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</si>
  <si>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</si>
  <si>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</si>
  <si>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</si>
  <si>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</si>
  <si>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</si>
  <si>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</si>
  <si>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</si>
  <si>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</si>
  <si>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</si>
  <si>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</si>
  <si>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</si>
  <si>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</si>
  <si>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</si>
  <si>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</si>
  <si>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</si>
  <si>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</si>
  <si>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</si>
  <si>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</si>
  <si>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</si>
  <si>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</si>
  <si>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</si>
  <si>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</si>
  <si>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</si>
  <si>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</si>
  <si>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</si>
  <si>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</si>
  <si>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</si>
  <si>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</si>
  <si>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</si>
  <si>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</si>
  <si>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</si>
  <si>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</si>
  <si>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</si>
  <si>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</si>
  <si>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</si>
  <si>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</si>
  <si>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</si>
  <si>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</si>
  <si>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</si>
  <si>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</si>
  <si>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</si>
  <si>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</si>
  <si>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</si>
  <si>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</si>
  <si>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</si>
  <si>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</si>
  <si>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</si>
  <si>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</si>
  <si>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</si>
  <si>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</si>
  <si>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</si>
  <si>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</si>
  <si>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</si>
  <si>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</si>
  <si>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</si>
  <si>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</si>
  <si>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</si>
  <si>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</si>
  <si>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</si>
  <si>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</si>
  <si>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</si>
  <si>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</si>
  <si>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</si>
  <si>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</si>
  <si>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</si>
  <si>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</si>
  <si>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</si>
  <si>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</si>
  <si>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</si>
  <si>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</si>
  <si>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</si>
  <si>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</si>
  <si>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</si>
  <si>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</si>
  <si>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</si>
  <si>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</si>
  <si>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</si>
  <si>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</si>
  <si>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</si>
  <si>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</si>
  <si>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</si>
  <si>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</si>
  <si>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</si>
  <si>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</si>
  <si>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</si>
  <si>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</si>
  <si>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</si>
  <si>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</si>
  <si>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</si>
  <si>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</si>
  <si>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</si>
  <si>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</si>
  <si>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</si>
  <si>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</si>
  <si>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</si>
  <si>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</si>
  <si>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</si>
  <si>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</si>
  <si>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</si>
  <si>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</si>
  <si>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</si>
  <si>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</si>
  <si>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</si>
  <si>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</si>
  <si>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</si>
  <si>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</si>
  <si>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</si>
  <si>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</si>
  <si>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</si>
  <si>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</si>
  <si>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</si>
  <si>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</si>
  <si>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</si>
  <si>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</si>
  <si>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</si>
  <si>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</si>
  <si>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</si>
  <si>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</si>
  <si>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</si>
  <si>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</si>
  <si>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</si>
  <si>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</si>
  <si>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</si>
  <si>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</si>
  <si>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</si>
  <si>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</si>
  <si>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</si>
  <si>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</si>
  <si>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</si>
  <si>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</si>
  <si>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</si>
  <si>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</si>
  <si>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</si>
  <si>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</si>
  <si>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</si>
  <si>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</si>
  <si>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</si>
  <si>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</si>
  <si>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</si>
  <si>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</si>
  <si>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</si>
  <si>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</si>
  <si>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</si>
  <si>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</si>
  <si>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</si>
  <si>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</si>
  <si>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</si>
  <si>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</si>
  <si>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</si>
  <si>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</si>
  <si>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</si>
  <si>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</si>
  <si>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</si>
  <si>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</si>
  <si>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</si>
  <si>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</si>
  <si>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</si>
  <si>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</si>
  <si>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</si>
  <si>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</si>
  <si>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</si>
  <si>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</si>
  <si>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</si>
  <si>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</si>
  <si>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</si>
  <si>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</si>
  <si>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</si>
  <si>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</si>
  <si>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</si>
  <si>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</si>
  <si>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</si>
  <si>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</si>
  <si>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</si>
  <si>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</si>
  <si>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</si>
  <si>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</si>
  <si>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</si>
  <si>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</si>
  <si>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</si>
  <si>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</si>
  <si>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</si>
  <si>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</si>
  <si>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</si>
  <si>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</si>
  <si>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</si>
  <si>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</si>
  <si>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</si>
  <si>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</si>
  <si>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</si>
  <si>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</si>
  <si>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</si>
  <si>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</si>
  <si>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</si>
  <si>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</si>
  <si>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</si>
  <si>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</si>
  <si>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</si>
  <si>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</si>
  <si>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</si>
  <si>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</si>
  <si>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</si>
  <si>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</si>
  <si>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</si>
  <si>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</si>
  <si>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</si>
  <si>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</si>
  <si>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</si>
  <si>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</si>
  <si>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</si>
  <si>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</si>
  <si>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</si>
  <si>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</si>
  <si>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</si>
  <si>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</si>
  <si>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</si>
  <si>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</si>
  <si>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</si>
  <si>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</si>
  <si>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</si>
  <si>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</si>
  <si>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</si>
  <si>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</si>
  <si>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</si>
  <si>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</si>
  <si>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</si>
  <si>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</si>
  <si>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</si>
  <si>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</si>
  <si>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</si>
  <si>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</si>
  <si>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</si>
  <si>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</si>
  <si>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</si>
  <si>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</si>
  <si>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</si>
  <si>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</si>
  <si>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</si>
  <si>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</si>
  <si>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</si>
  <si>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</si>
  <si>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</si>
  <si>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</si>
  <si>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</si>
  <si>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</si>
  <si>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</si>
  <si>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</si>
  <si>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</si>
  <si>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</si>
  <si>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</si>
  <si>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</si>
  <si>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</si>
  <si>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</si>
  <si>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</si>
  <si>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</si>
  <si>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</si>
  <si>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</si>
  <si>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</si>
  <si>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</si>
  <si>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</si>
  <si>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</si>
  <si>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</si>
  <si>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</si>
  <si>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</si>
  <si>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</si>
  <si>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</si>
  <si>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</si>
  <si>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</si>
  <si>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</si>
  <si>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</si>
  <si>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</si>
  <si>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</si>
  <si>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</si>
  <si>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</si>
  <si>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</si>
  <si>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</si>
  <si>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</si>
  <si>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</si>
  <si>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</si>
  <si>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</si>
  <si>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</si>
  <si>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</si>
  <si>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</si>
  <si>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</si>
  <si>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</si>
  <si>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</si>
  <si>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</si>
  <si>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</si>
  <si>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</si>
  <si>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</si>
  <si>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</si>
  <si>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</si>
  <si>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</si>
  <si>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</si>
  <si>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</si>
  <si>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</si>
  <si>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</si>
  <si>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</si>
  <si>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</si>
  <si>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</si>
  <si>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</si>
  <si>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</si>
  <si>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</si>
  <si>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</si>
  <si>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</si>
  <si>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</si>
  <si>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</si>
  <si>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</si>
  <si>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</si>
  <si>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</si>
  <si>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</si>
  <si>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</si>
  <si>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</si>
  <si>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</si>
  <si>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</si>
  <si>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</si>
  <si>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</si>
  <si>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</si>
  <si>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</si>
  <si>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</si>
  <si>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</si>
  <si>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</si>
  <si>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</si>
  <si>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</si>
  <si>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</si>
  <si>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</si>
  <si>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</si>
  <si>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</si>
  <si>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</si>
  <si>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</si>
  <si>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</si>
  <si>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</si>
  <si>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</si>
  <si>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</si>
  <si>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</si>
  <si>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</si>
  <si>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</si>
  <si>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</si>
  <si>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</si>
  <si>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</si>
  <si>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</si>
  <si>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</si>
  <si>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</si>
  <si>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</si>
  <si>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</si>
  <si>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</si>
  <si>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</si>
  <si>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</si>
  <si>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</si>
  <si>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</si>
  <si>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</si>
  <si>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</si>
  <si>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</si>
  <si>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</si>
  <si>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</si>
  <si>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</si>
  <si>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</si>
  <si>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</si>
  <si>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</si>
  <si>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</si>
  <si>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</si>
  <si>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</si>
  <si>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</si>
  <si>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</si>
  <si>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</si>
  <si>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</si>
  <si>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</si>
  <si>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</si>
  <si>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</si>
  <si>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</si>
  <si>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</si>
  <si>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</si>
  <si>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</si>
  <si>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</si>
  <si>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</si>
  <si>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</si>
  <si>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</si>
  <si>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</si>
  <si>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</si>
  <si>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</si>
  <si>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</si>
  <si>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</si>
  <si>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</si>
  <si>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</si>
  <si>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</si>
  <si>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</si>
  <si>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</si>
  <si>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</si>
  <si>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</si>
  <si>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</si>
  <si>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</si>
  <si>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</si>
  <si>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</si>
  <si>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</si>
  <si>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</si>
  <si>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</si>
  <si>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</si>
  <si>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</si>
  <si>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</si>
  <si>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</si>
  <si>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</si>
  <si>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</si>
  <si>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</si>
  <si>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</si>
  <si>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</si>
  <si>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</si>
  <si>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</si>
  <si>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</si>
  <si>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</si>
  <si>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</si>
  <si>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</si>
  <si>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</si>
  <si>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</si>
  <si>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</si>
  <si>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</si>
  <si>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</si>
  <si>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</si>
  <si>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</si>
  <si>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</si>
  <si>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</si>
  <si>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</si>
  <si>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</si>
  <si>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</si>
  <si>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</si>
  <si>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</si>
  <si>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</si>
  <si>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</si>
  <si>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</si>
  <si>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</si>
  <si>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</si>
  <si>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</si>
  <si>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</si>
  <si>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</si>
  <si>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</si>
  <si>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</si>
  <si>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</si>
  <si>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</si>
  <si>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</si>
  <si>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</si>
  <si>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</si>
  <si>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</si>
  <si>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</si>
  <si>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</si>
  <si>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</si>
  <si>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</si>
  <si>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</si>
  <si>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</si>
  <si>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</si>
  <si>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</si>
  <si>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</si>
  <si>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</si>
  <si>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</si>
  <si>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</si>
  <si>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</si>
  <si>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</si>
  <si>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</si>
  <si>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</si>
  <si>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</si>
  <si>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</si>
  <si>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</si>
  <si>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</si>
  <si>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</si>
  <si>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</si>
  <si>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</si>
  <si>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</si>
  <si>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</si>
  <si>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</si>
  <si>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</si>
  <si>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</si>
  <si>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</si>
  <si>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</si>
  <si>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</si>
  <si>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</si>
  <si>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</si>
  <si>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</si>
  <si>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</si>
  <si>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</si>
  <si>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</si>
  <si>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</si>
  <si>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</si>
  <si>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</si>
  <si>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</si>
  <si>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</si>
  <si>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</si>
  <si>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</si>
  <si>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</si>
  <si>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</si>
  <si>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</si>
  <si>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</si>
  <si>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</si>
  <si>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</si>
  <si>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</si>
  <si>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</si>
  <si>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</si>
  <si>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</si>
  <si>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</si>
  <si>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</si>
  <si>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</si>
  <si>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</si>
  <si>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</si>
  <si>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</si>
  <si>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</si>
  <si>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</si>
  <si>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</si>
  <si>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</si>
  <si>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</si>
  <si>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</si>
  <si>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</si>
  <si>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</si>
  <si>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</si>
  <si>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</si>
  <si>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</si>
  <si>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</si>
  <si>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</si>
  <si>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</si>
  <si>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</si>
  <si>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</si>
  <si>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</si>
  <si>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</si>
  <si>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</si>
  <si>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</si>
  <si>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</si>
  <si>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</si>
  <si>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</si>
  <si>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</si>
  <si>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</si>
  <si>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</si>
  <si>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</si>
  <si>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</si>
  <si>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</si>
  <si>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</si>
  <si>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</si>
  <si>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</si>
  <si>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</si>
  <si>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</si>
  <si>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</si>
  <si>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</si>
  <si>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</si>
  <si>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</si>
  <si>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</si>
  <si>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</si>
  <si>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</si>
  <si>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</si>
  <si>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</si>
  <si>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</si>
  <si>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</si>
  <si>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</si>
  <si>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</si>
  <si>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</si>
  <si>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</si>
  <si>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</si>
  <si>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</si>
  <si>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</si>
  <si>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</si>
  <si>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</si>
  <si>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</si>
  <si>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</si>
  <si>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</si>
  <si>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</si>
  <si>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</si>
  <si>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</si>
  <si>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</si>
  <si>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</si>
  <si>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</si>
  <si>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</si>
  <si>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</si>
  <si>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</si>
  <si>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</si>
  <si>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</si>
  <si>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</si>
  <si>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</si>
  <si>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</si>
  <si>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</si>
  <si>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</si>
  <si>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</si>
  <si>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</si>
  <si>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</si>
  <si>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</si>
  <si>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</si>
  <si>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</si>
  <si>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</si>
  <si>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</si>
  <si>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</si>
  <si>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</si>
  <si>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</si>
  <si>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</si>
  <si>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</si>
  <si>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</si>
  <si>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</si>
  <si>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</si>
  <si>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</si>
  <si>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</si>
  <si>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</si>
  <si>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</si>
  <si>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</si>
  <si>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</si>
  <si>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</si>
  <si>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</si>
  <si>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</si>
  <si>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</si>
  <si>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</si>
  <si>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</si>
  <si>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</si>
  <si>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</si>
  <si>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</si>
  <si>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</si>
  <si>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</si>
  <si>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</si>
  <si>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</si>
  <si>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</si>
  <si>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</si>
  <si>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</si>
  <si>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</si>
  <si>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</si>
  <si>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</si>
  <si>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</si>
  <si>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</si>
  <si>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</si>
  <si>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</si>
  <si>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</si>
  <si>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</si>
  <si>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</si>
  <si>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</si>
  <si>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</si>
  <si>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</si>
  <si>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</si>
  <si>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</si>
  <si>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</si>
  <si>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</si>
  <si>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</si>
  <si>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</si>
  <si>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</si>
  <si>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</si>
  <si>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</si>
  <si>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</si>
  <si>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</si>
  <si>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</si>
  <si>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</si>
  <si>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</si>
  <si>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</si>
  <si>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</si>
  <si>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</si>
  <si>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</si>
  <si>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</si>
  <si>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</si>
  <si>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</si>
  <si>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</si>
  <si>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</si>
  <si>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</si>
  <si>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</si>
  <si>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</si>
  <si>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</si>
  <si>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</si>
  <si>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</si>
  <si>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</si>
  <si>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</si>
  <si>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</si>
  <si>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</si>
  <si>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</si>
  <si>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</si>
  <si>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</si>
  <si>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</si>
  <si>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</si>
  <si>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</si>
  <si>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</si>
  <si>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</si>
  <si>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</si>
  <si>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</si>
  <si>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</si>
  <si>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</si>
  <si>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</si>
  <si>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</si>
  <si>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</si>
  <si>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</si>
  <si>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</si>
  <si>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</si>
  <si>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</si>
  <si>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</si>
  <si>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</si>
  <si>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</si>
  <si>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</si>
  <si>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</si>
  <si>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</si>
  <si>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</si>
  <si>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</si>
  <si>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</si>
  <si>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</si>
  <si>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</si>
  <si>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</si>
  <si>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</si>
  <si>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</si>
  <si>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</si>
  <si>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</si>
  <si>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</si>
  <si>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</si>
  <si>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</si>
  <si>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</si>
  <si>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</si>
  <si>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</si>
  <si>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</si>
  <si>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</si>
  <si>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</si>
  <si>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</si>
  <si>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</si>
  <si>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</si>
  <si>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</si>
  <si>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</si>
  <si>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</si>
  <si>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</si>
  <si>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</si>
  <si>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</si>
  <si>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</si>
  <si>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</si>
  <si>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</si>
  <si>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</si>
  <si>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</si>
  <si>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</si>
  <si>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</si>
  <si>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</si>
  <si>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</si>
  <si>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</si>
  <si>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</si>
  <si>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</si>
  <si>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</si>
  <si>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</si>
  <si>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</si>
  <si>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</si>
  <si>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</si>
  <si>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</si>
  <si>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</si>
  <si>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</si>
  <si>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</si>
  <si>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</si>
  <si>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</si>
  <si>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</si>
  <si>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</si>
  <si>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</si>
  <si>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</si>
  <si>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</si>
  <si>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</si>
  <si>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</si>
  <si>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</si>
  <si>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</si>
  <si>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</si>
  <si>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</si>
  <si>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</si>
  <si>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</si>
  <si>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</si>
  <si>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</si>
  <si>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</si>
  <si>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</si>
  <si>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</si>
  <si>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</si>
  <si>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</si>
  <si>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</si>
  <si>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</si>
  <si>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</si>
  <si>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</si>
  <si>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</si>
  <si>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</si>
  <si>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</si>
  <si>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</si>
  <si>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</si>
  <si>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</si>
  <si>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</si>
  <si>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</si>
  <si>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</si>
  <si>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</si>
  <si>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</si>
  <si>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</si>
  <si>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</si>
  <si>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</si>
  <si>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</si>
  <si>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</si>
  <si>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</si>
  <si>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</si>
  <si>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</si>
  <si>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</si>
  <si>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</si>
  <si>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</si>
  <si>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</si>
  <si>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</si>
  <si>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</si>
  <si>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</si>
  <si>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</si>
  <si>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</si>
  <si>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</si>
  <si>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</si>
  <si>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</si>
  <si>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</si>
  <si>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</si>
  <si>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</si>
  <si>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</si>
  <si>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</si>
  <si>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</si>
  <si>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</si>
  <si>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</si>
  <si>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</si>
  <si>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</si>
  <si>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</si>
  <si>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</si>
  <si>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</si>
  <si>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</si>
  <si>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</si>
  <si>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</si>
  <si>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</si>
  <si>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</si>
  <si>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</si>
  <si>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</si>
  <si>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</si>
  <si>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</si>
  <si>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</si>
  <si>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</si>
  <si>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</si>
  <si>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</si>
  <si>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</si>
  <si>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</si>
  <si>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</si>
  <si>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</si>
  <si>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</si>
  <si>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</si>
  <si>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</si>
  <si>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</si>
  <si>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</si>
  <si>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</si>
  <si>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</si>
  <si>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</si>
  <si>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</si>
  <si>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</si>
  <si>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</si>
  <si>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</si>
  <si>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</si>
  <si>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</si>
  <si>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</si>
  <si>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</si>
  <si>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</si>
  <si>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</si>
  <si>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</si>
  <si>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</si>
  <si>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</si>
  <si>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</si>
  <si>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</si>
  <si>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</si>
  <si>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</si>
  <si>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</si>
  <si>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</si>
  <si>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</si>
  <si>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</si>
  <si>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</si>
  <si>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</si>
  <si>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</si>
  <si>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</si>
  <si>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</si>
  <si>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</si>
  <si>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</si>
  <si>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</si>
  <si>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</si>
  <si>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</si>
  <si>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</si>
  <si>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</si>
  <si>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</si>
  <si>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</si>
  <si>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</si>
  <si>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</si>
  <si>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</si>
  <si>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</si>
  <si>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</si>
  <si>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</si>
  <si>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</si>
  <si>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</si>
  <si>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</si>
  <si>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</si>
  <si>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</si>
  <si>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</si>
  <si>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</si>
  <si>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</si>
  <si>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</si>
  <si>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</si>
  <si>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</si>
  <si>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</si>
  <si>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</si>
  <si>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</si>
  <si>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</si>
  <si>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</si>
  <si>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</si>
  <si>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</si>
  <si>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</si>
  <si>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</si>
  <si>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</si>
  <si>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</si>
  <si>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</si>
  <si>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</si>
  <si>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</si>
  <si>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</si>
  <si>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</si>
  <si>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</si>
  <si>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</si>
  <si>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</si>
  <si>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</si>
  <si>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</si>
  <si>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</si>
  <si>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</si>
  <si>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</si>
  <si>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</si>
  <si>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</si>
  <si>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</si>
  <si>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</si>
  <si>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</si>
  <si>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</si>
  <si>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</si>
  <si>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</si>
  <si>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</si>
  <si>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</si>
  <si>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</si>
  <si>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</si>
  <si>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</si>
  <si>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</si>
  <si>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</si>
  <si>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</si>
  <si>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</si>
  <si>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</si>
  <si>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</si>
  <si>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</si>
  <si>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</si>
  <si>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</si>
  <si>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</si>
  <si>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</si>
  <si>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</si>
  <si>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</si>
  <si>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</si>
  <si>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</si>
  <si>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</si>
  <si>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</si>
  <si>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</si>
  <si>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</si>
  <si>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</si>
  <si>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</si>
  <si>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</si>
  <si>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</si>
  <si>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</si>
  <si>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</si>
  <si>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</si>
  <si>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</si>
  <si>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</si>
  <si>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</si>
  <si>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</si>
  <si>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</si>
  <si>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</si>
  <si>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</si>
  <si>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</si>
  <si>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</si>
  <si>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</si>
  <si>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</si>
  <si>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</si>
  <si>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</si>
  <si>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</si>
  <si>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</si>
  <si>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</si>
  <si>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</si>
  <si>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</si>
  <si>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</si>
  <si>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</si>
  <si>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</si>
  <si>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</si>
  <si>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</si>
  <si>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</si>
  <si>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</si>
  <si>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</si>
  <si>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</si>
  <si>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</si>
  <si>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</si>
  <si>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</si>
  <si>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</si>
  <si>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</si>
  <si>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</si>
  <si>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</si>
  <si>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</si>
  <si>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</si>
  <si>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</si>
  <si>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</si>
  <si>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</si>
  <si>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</si>
  <si>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</si>
  <si>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</si>
  <si>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</si>
  <si>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</si>
  <si>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</si>
  <si>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</si>
  <si>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</si>
  <si>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</si>
  <si>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</si>
  <si>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</si>
  <si>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</si>
  <si>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</si>
  <si>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</si>
  <si>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</si>
  <si>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</si>
  <si>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</si>
  <si>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</si>
  <si>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</si>
  <si>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</si>
  <si>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</si>
  <si>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</si>
  <si>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</si>
  <si>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</si>
  <si>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</si>
  <si>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</si>
  <si>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</si>
  <si>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</si>
  <si>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</si>
  <si>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</si>
  <si>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</si>
  <si>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</si>
  <si>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</si>
  <si>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</si>
  <si>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</si>
  <si>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</si>
  <si>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</si>
  <si>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</si>
  <si>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</si>
  <si>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</si>
  <si>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</si>
  <si>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</si>
  <si>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</si>
  <si>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</si>
  <si>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</si>
  <si>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</si>
  <si>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</si>
  <si>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</si>
  <si>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</si>
  <si>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</si>
  <si>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</si>
  <si>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</si>
  <si>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</si>
  <si>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</si>
  <si>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</si>
  <si>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</si>
  <si>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</si>
  <si>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</si>
  <si>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</si>
  <si>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</si>
  <si>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</si>
  <si>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</si>
  <si>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</si>
  <si>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</si>
  <si>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</si>
  <si>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</si>
  <si>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</si>
  <si>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</si>
  <si>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</si>
  <si>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</si>
  <si>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</si>
  <si>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</si>
  <si>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</si>
  <si>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</si>
  <si>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</si>
  <si>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</si>
  <si>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</si>
  <si>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</si>
  <si>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</si>
  <si>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</si>
  <si>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</si>
  <si>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</si>
  <si>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</si>
  <si>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</si>
  <si>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</si>
  <si>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</si>
  <si>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</si>
  <si>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</si>
  <si>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</si>
  <si>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</si>
  <si>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</si>
  <si>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</si>
  <si>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</si>
  <si>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</si>
  <si>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</si>
  <si>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</si>
  <si>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</si>
  <si>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</si>
  <si>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</si>
  <si>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</si>
  <si>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</si>
  <si>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</si>
  <si>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</si>
  <si>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</si>
  <si>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</si>
  <si>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</si>
  <si>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</si>
  <si>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</si>
  <si>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</si>
  <si>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</si>
  <si>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</si>
  <si>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</si>
  <si>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</si>
  <si>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</si>
  <si>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</si>
  <si>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</si>
  <si>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</si>
  <si>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</si>
  <si>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</si>
  <si>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</si>
  <si>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</si>
  <si>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</si>
  <si>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</si>
  <si>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</si>
  <si>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</si>
  <si>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</si>
  <si>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</si>
  <si>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</si>
  <si>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</si>
  <si>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</si>
  <si>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</si>
  <si>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</si>
  <si>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</si>
  <si>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</si>
  <si>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</si>
  <si>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</si>
  <si>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</si>
  <si>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</si>
  <si>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</si>
  <si>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</si>
  <si>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</si>
  <si>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</si>
  <si>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</si>
  <si>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</si>
  <si>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</si>
  <si>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</si>
  <si>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</si>
  <si>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</si>
  <si>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</si>
  <si>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</si>
  <si>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</si>
  <si>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</si>
  <si>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</si>
  <si>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</si>
  <si>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</si>
  <si>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</si>
  <si>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</si>
  <si>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</si>
  <si>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</si>
  <si>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</si>
  <si>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</si>
  <si>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</si>
  <si>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</si>
  <si>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</si>
  <si>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</si>
  <si>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</si>
  <si>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</si>
  <si>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</si>
  <si>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</si>
  <si>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</si>
  <si>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</si>
  <si>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</si>
  <si>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</si>
  <si>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</si>
  <si>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</si>
  <si>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</si>
  <si>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</si>
  <si>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</si>
  <si>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</si>
  <si>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</si>
  <si>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</si>
  <si>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</si>
  <si>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</si>
  <si>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</si>
  <si>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</si>
  <si>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</si>
  <si>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</si>
  <si>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</si>
  <si>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</si>
  <si>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</si>
  <si>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</si>
  <si>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</si>
  <si>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</si>
  <si>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</si>
  <si>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</si>
  <si>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</si>
  <si>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</si>
  <si>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</si>
  <si>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</si>
  <si>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</si>
  <si>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</si>
  <si>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</si>
  <si>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</si>
  <si>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</si>
  <si>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</si>
  <si>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</si>
  <si>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</si>
  <si>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</si>
  <si>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</si>
  <si>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</si>
  <si>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</si>
  <si>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</si>
  <si>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</si>
  <si>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</si>
  <si>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</si>
  <si>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</si>
  <si>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</si>
  <si>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</si>
  <si>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</si>
  <si>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</si>
  <si>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</si>
  <si>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</si>
  <si>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</si>
  <si>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</si>
  <si>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</si>
  <si>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</si>
  <si>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</si>
  <si>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</si>
  <si>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</si>
  <si>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</si>
  <si>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</si>
  <si>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</si>
  <si>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</si>
  <si>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</si>
  <si>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</si>
  <si>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</si>
  <si>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</si>
  <si>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</si>
  <si>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</si>
  <si>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</si>
  <si>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</si>
  <si>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</si>
  <si>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</si>
  <si>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</si>
  <si>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</si>
  <si>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</si>
  <si>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</si>
  <si>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</si>
  <si>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</si>
  <si>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</si>
  <si>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</si>
  <si>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</si>
  <si>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</si>
  <si>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</si>
  <si>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</si>
  <si>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</si>
  <si>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</si>
  <si>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</si>
  <si>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</si>
  <si>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</si>
  <si>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</si>
  <si>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</si>
  <si>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</si>
  <si>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</si>
  <si>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</si>
  <si>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</si>
  <si>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</si>
  <si>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</si>
  <si>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</si>
  <si>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</si>
  <si>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</si>
  <si>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</si>
  <si>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</si>
  <si>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</si>
  <si>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</si>
  <si>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</si>
  <si>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</si>
  <si>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</si>
  <si>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</si>
  <si>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</si>
  <si>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</si>
  <si>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</si>
  <si>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</si>
  <si>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</si>
  <si>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</si>
  <si>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</si>
  <si>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</si>
  <si>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</si>
  <si>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</si>
  <si>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</si>
  <si>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</si>
  <si>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</si>
  <si>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</si>
  <si>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</si>
  <si>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</si>
  <si>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</si>
  <si>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</si>
  <si>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</si>
  <si>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</si>
  <si>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</si>
  <si>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</si>
  <si>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</si>
  <si>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</si>
  <si>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</si>
  <si>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</si>
  <si>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</si>
  <si>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</si>
  <si>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</si>
  <si>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</si>
  <si>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</si>
  <si>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</si>
  <si>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</si>
  <si>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</si>
  <si>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</si>
  <si>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</si>
  <si>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</si>
  <si>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</si>
  <si>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</si>
  <si>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</si>
  <si>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</si>
  <si>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</si>
  <si>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</si>
  <si>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</si>
  <si>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</si>
  <si>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</si>
  <si>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</si>
  <si>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</si>
  <si>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</si>
  <si>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</si>
  <si>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</si>
  <si>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</si>
  <si>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</si>
  <si>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</si>
  <si>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</si>
  <si>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</si>
  <si>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</si>
  <si>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</si>
  <si>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</si>
  <si>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</si>
  <si>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</si>
  <si>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</si>
  <si>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</si>
  <si>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</si>
  <si>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</si>
  <si>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</si>
  <si>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</si>
  <si>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</si>
  <si>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</si>
  <si>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</si>
  <si>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</si>
  <si>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</si>
  <si>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</si>
  <si>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</si>
  <si>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</si>
  <si>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</si>
  <si>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</si>
  <si>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</si>
  <si>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</si>
  <si>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</si>
  <si>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</si>
  <si>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</si>
  <si>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</si>
  <si>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</si>
  <si>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</si>
  <si>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</si>
  <si>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</si>
  <si>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</si>
  <si>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</si>
  <si>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</si>
  <si>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</si>
  <si>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</si>
  <si>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</si>
  <si>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</si>
  <si>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</si>
  <si>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</si>
  <si>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</si>
  <si>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</si>
  <si>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</si>
  <si>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</si>
  <si>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</si>
  <si>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</si>
  <si>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</si>
  <si>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</si>
  <si>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</si>
  <si>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</si>
  <si>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</si>
  <si>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</si>
  <si>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</si>
  <si>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</si>
  <si>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</si>
  <si>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</si>
  <si>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</si>
  <si>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</si>
  <si>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</si>
  <si>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</si>
  <si>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</si>
  <si>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</si>
  <si>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</si>
  <si>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</si>
  <si>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</si>
  <si>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</si>
  <si>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</si>
  <si>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</si>
  <si>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</si>
  <si>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</si>
  <si>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</si>
  <si>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</si>
  <si>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</si>
  <si>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</si>
  <si>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</si>
  <si>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</si>
  <si>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</si>
  <si>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</si>
  <si>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</si>
  <si>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</si>
  <si>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</si>
  <si>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</si>
  <si>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</si>
  <si>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</si>
  <si>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</si>
  <si>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</si>
  <si>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</si>
  <si>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</si>
  <si>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</si>
  <si>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</si>
  <si>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</si>
  <si>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</si>
  <si>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</si>
  <si>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</si>
  <si>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</si>
  <si>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</si>
  <si>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</si>
  <si>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</si>
  <si>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</si>
  <si>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</si>
  <si>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</si>
  <si>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</si>
  <si>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</si>
  <si>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</si>
  <si>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</si>
  <si>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</si>
  <si>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</si>
  <si>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</si>
  <si>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</si>
  <si>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</si>
  <si>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</si>
  <si>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</si>
  <si>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</si>
  <si>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</si>
  <si>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</si>
  <si>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</si>
  <si>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</si>
  <si>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</si>
  <si>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</si>
  <si>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</si>
  <si>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</si>
  <si>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</si>
  <si>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</si>
  <si>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</si>
  <si>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</si>
  <si>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</si>
  <si>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</si>
  <si>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</si>
  <si>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</si>
  <si>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</si>
  <si>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</si>
  <si>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</si>
  <si>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</si>
  <si>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</si>
  <si>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</si>
  <si>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</si>
  <si>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</si>
  <si>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</si>
  <si>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</si>
  <si>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</si>
  <si>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</si>
  <si>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</si>
  <si>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</si>
  <si>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</si>
  <si>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</si>
  <si>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</si>
  <si>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</si>
  <si>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</si>
  <si>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</si>
  <si>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</si>
  <si>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</si>
  <si>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</si>
  <si>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</si>
  <si>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</si>
  <si>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</si>
  <si>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</si>
  <si>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</si>
  <si>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</si>
  <si>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</si>
  <si>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</si>
  <si>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</si>
  <si>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</si>
  <si>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</si>
  <si>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</si>
  <si>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</si>
  <si>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</si>
  <si>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</si>
  <si>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</si>
  <si>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</si>
  <si>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</si>
  <si>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</si>
  <si>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</si>
  <si>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</si>
  <si>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</si>
  <si>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</si>
  <si>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</si>
  <si>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</si>
  <si>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</si>
  <si>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</si>
  <si>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</si>
  <si>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</si>
  <si>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</si>
  <si>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</si>
  <si>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</si>
  <si>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</si>
  <si>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</si>
  <si>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</si>
  <si>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</si>
  <si>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</si>
  <si>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</si>
  <si>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</si>
  <si>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</si>
  <si>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</si>
  <si>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</si>
  <si>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</si>
  <si>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</si>
  <si>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</si>
  <si>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</si>
  <si>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</si>
  <si>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</si>
  <si>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</si>
  <si>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</si>
  <si>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</si>
  <si>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</si>
  <si>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</si>
  <si>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</si>
  <si>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</si>
  <si>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</si>
  <si>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</si>
  <si>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</si>
  <si>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</si>
  <si>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</si>
  <si>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</si>
  <si>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</si>
  <si>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</si>
  <si>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</si>
  <si>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</si>
  <si>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</si>
  <si>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</si>
  <si>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</si>
  <si>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</si>
  <si>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</si>
  <si>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</si>
  <si>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</si>
  <si>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</si>
  <si>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</si>
  <si>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</si>
  <si>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</si>
  <si>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</si>
  <si>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</si>
  <si>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</si>
  <si>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</si>
  <si>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</si>
  <si>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</si>
  <si>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</si>
  <si>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</si>
  <si>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</si>
  <si>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</si>
  <si>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</si>
  <si>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</si>
  <si>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</si>
  <si>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</si>
  <si>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</si>
  <si>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</si>
  <si>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</si>
  <si>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</si>
  <si>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</si>
  <si>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</si>
  <si>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</si>
  <si>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</si>
  <si>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</si>
  <si>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</si>
  <si>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</si>
  <si>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</si>
  <si>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</si>
  <si>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</si>
  <si>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</si>
  <si>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</si>
  <si>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</si>
  <si>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</si>
  <si>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</si>
  <si>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</si>
  <si>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</si>
  <si>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</si>
  <si>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</si>
  <si>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</si>
  <si>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</si>
  <si>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</si>
  <si>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</si>
  <si>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</si>
  <si>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</si>
  <si>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</si>
  <si>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</si>
  <si>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</si>
  <si>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</si>
  <si>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</si>
  <si>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</si>
  <si>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</si>
  <si>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</si>
  <si>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</si>
  <si>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</si>
  <si>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</si>
  <si>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</si>
  <si>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</si>
  <si>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</si>
  <si>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</si>
  <si>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</si>
  <si>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</si>
  <si>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</si>
  <si>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</si>
  <si>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</si>
  <si>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</si>
  <si>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</si>
  <si>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</si>
  <si>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</si>
  <si>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</si>
  <si>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</si>
  <si>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</si>
  <si>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</si>
  <si>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</si>
  <si>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</si>
  <si>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</si>
  <si>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</si>
  <si>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</si>
  <si>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</si>
  <si>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</si>
  <si>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</si>
  <si>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</si>
  <si>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</si>
  <si>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</si>
  <si>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</si>
  <si>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</si>
  <si>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</si>
  <si>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</si>
  <si>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</si>
  <si>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</si>
  <si>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</si>
  <si>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</si>
  <si>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</si>
  <si>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</si>
  <si>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</si>
  <si>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</si>
  <si>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</si>
  <si>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</si>
  <si>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</si>
  <si>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</si>
  <si>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</si>
  <si>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</si>
  <si>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</si>
  <si>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</si>
  <si>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</si>
  <si>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</si>
  <si>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</si>
  <si>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</si>
  <si>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</si>
  <si>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</si>
  <si>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</si>
  <si>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</si>
  <si>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</si>
  <si>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</si>
  <si>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</si>
  <si>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</si>
  <si>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</si>
  <si>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</si>
  <si>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</si>
  <si>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</si>
  <si>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</si>
  <si>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</si>
  <si>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</si>
  <si>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</si>
  <si>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</si>
  <si>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</si>
  <si>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</si>
  <si>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</si>
  <si>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</si>
  <si>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</si>
  <si>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</si>
  <si>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</si>
  <si>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</si>
  <si>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</si>
  <si>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</si>
  <si>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</si>
  <si>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</si>
  <si>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</si>
  <si>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</si>
  <si>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</si>
  <si>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</si>
  <si>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</si>
  <si>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</si>
  <si>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</si>
  <si>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</si>
  <si>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</si>
  <si>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</si>
  <si>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</si>
  <si>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</si>
  <si>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</si>
  <si>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</si>
  <si>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</si>
  <si>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</si>
  <si>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</si>
  <si>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</si>
  <si>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</si>
  <si>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</si>
  <si>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</si>
  <si>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</si>
  <si>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</si>
  <si>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</si>
  <si>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</si>
  <si>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</si>
  <si>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</si>
  <si>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</si>
  <si>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</si>
  <si>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</si>
  <si>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</si>
  <si>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</si>
  <si>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</si>
  <si>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</si>
  <si>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</si>
  <si>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</si>
  <si>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</si>
  <si>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</si>
  <si>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</si>
  <si>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</si>
  <si>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</si>
  <si>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</si>
  <si>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</si>
  <si>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</si>
  <si>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</si>
  <si>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</si>
  <si>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</si>
  <si>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</si>
  <si>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</si>
  <si>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</si>
  <si>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</si>
  <si>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</si>
  <si>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</si>
  <si>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</si>
  <si>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</si>
  <si>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</si>
  <si>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</si>
  <si>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</si>
  <si>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</si>
  <si>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</si>
  <si>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</si>
  <si>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</si>
  <si>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</si>
  <si>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</si>
  <si>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</si>
  <si>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</si>
  <si>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</si>
  <si>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</si>
  <si>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</si>
  <si>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</si>
  <si>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</si>
  <si>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</si>
  <si>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</si>
  <si>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</si>
  <si>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</si>
  <si>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</si>
  <si>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</si>
  <si>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</si>
  <si>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</si>
  <si>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</si>
  <si>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</si>
  <si>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</si>
  <si>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</si>
  <si>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</si>
  <si>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</si>
  <si>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</si>
  <si>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</si>
  <si>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</si>
  <si>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</si>
  <si>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</si>
  <si>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</si>
  <si>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</si>
  <si>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</si>
  <si>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</si>
  <si>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</si>
  <si>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</si>
  <si>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</si>
  <si>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</si>
  <si>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</si>
  <si>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</si>
  <si>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</si>
  <si>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</si>
  <si>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</si>
  <si>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</si>
  <si>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</si>
  <si>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</si>
  <si>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</si>
  <si>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</si>
  <si>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</si>
  <si>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</si>
  <si>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</si>
  <si>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</si>
  <si>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</si>
  <si>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</si>
  <si>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</si>
  <si>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</si>
  <si>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</si>
  <si>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</si>
  <si>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</si>
  <si>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</si>
  <si>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</si>
  <si>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</si>
  <si>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</si>
  <si>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</si>
  <si>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</si>
  <si>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</si>
  <si>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</si>
  <si>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</si>
  <si>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</si>
  <si>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</si>
  <si>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</si>
  <si>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</si>
  <si>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</si>
  <si>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</si>
  <si>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</si>
  <si>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</si>
  <si>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</si>
  <si>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</si>
  <si>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</si>
  <si>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</si>
  <si>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</si>
  <si>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</si>
  <si>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</si>
  <si>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</si>
  <si>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</si>
  <si>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</si>
  <si>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</si>
  <si>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</si>
  <si>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</si>
  <si>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</si>
  <si>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</si>
  <si>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</si>
  <si>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</si>
  <si>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</si>
  <si>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</si>
  <si>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</si>
  <si>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</si>
  <si>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</si>
  <si>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</si>
  <si>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</si>
  <si>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</si>
  <si>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</si>
  <si>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</si>
  <si>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</si>
  <si>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</si>
  <si>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</si>
  <si>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</si>
  <si>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</si>
  <si>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</si>
  <si>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</si>
  <si>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</si>
  <si>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</si>
  <si>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</si>
  <si>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</si>
  <si>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</si>
  <si>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</si>
  <si>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</si>
  <si>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</si>
  <si>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</si>
  <si>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</si>
  <si>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</si>
  <si>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</si>
  <si>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</si>
  <si>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</si>
  <si>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</si>
  <si>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</si>
  <si>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</si>
  <si>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</si>
  <si>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</si>
  <si>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</si>
  <si>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</si>
  <si>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</si>
  <si>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</si>
  <si>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</si>
  <si>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</si>
  <si>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</si>
  <si>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</si>
  <si>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</si>
  <si>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</si>
  <si>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</si>
  <si>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</si>
  <si>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</si>
  <si>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</si>
  <si>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</si>
  <si>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</si>
  <si>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</si>
  <si>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</si>
  <si>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</si>
  <si>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</si>
  <si>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</si>
  <si>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</si>
  <si>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</si>
  <si>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</si>
  <si>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</si>
  <si>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</si>
  <si>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</si>
  <si>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</si>
  <si>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</si>
  <si>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</si>
  <si>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</si>
  <si>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</si>
  <si>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</si>
  <si>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</si>
  <si>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</si>
  <si>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</si>
  <si>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</si>
  <si>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</si>
  <si>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</si>
  <si>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</si>
  <si>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</si>
  <si>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</si>
  <si>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</si>
  <si>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</si>
  <si>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</si>
  <si>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</si>
  <si>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</si>
  <si>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</si>
  <si>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</si>
  <si>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</si>
  <si>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</si>
  <si>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</si>
  <si>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</si>
  <si>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</si>
  <si>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</si>
  <si>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</si>
  <si>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</si>
  <si>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</si>
  <si>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</si>
  <si>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</si>
  <si>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</si>
  <si>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</si>
  <si>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</si>
  <si>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</si>
  <si>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</si>
  <si>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</si>
  <si>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</si>
  <si>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</si>
  <si>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</si>
  <si>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</si>
  <si>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</si>
  <si>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</si>
  <si>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</si>
  <si>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</si>
  <si>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</si>
  <si>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</si>
  <si>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</si>
  <si>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</si>
  <si>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</si>
  <si>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</si>
  <si>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</si>
  <si>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</si>
  <si>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</si>
  <si>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</si>
  <si>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</si>
  <si>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</si>
  <si>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</si>
  <si>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</si>
  <si>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</si>
  <si>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</si>
  <si>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</si>
  <si>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</si>
  <si>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</si>
  <si>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</si>
  <si>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</si>
  <si>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</si>
  <si>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</si>
  <si>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</si>
  <si>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</si>
  <si>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</si>
  <si>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</si>
  <si>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</si>
  <si>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</si>
  <si>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</si>
  <si>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</si>
  <si>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</si>
  <si>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</si>
  <si>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</si>
  <si>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</si>
  <si>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</si>
  <si>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</si>
  <si>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</si>
  <si>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</si>
  <si>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</si>
  <si>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</si>
  <si>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</si>
  <si>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</si>
  <si>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</si>
  <si>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</si>
  <si>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</si>
  <si>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</si>
  <si>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</si>
  <si>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</si>
  <si>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</si>
  <si>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</si>
  <si>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</si>
  <si>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</si>
  <si>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</si>
  <si>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</si>
  <si>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</si>
  <si>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</si>
  <si>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</si>
  <si>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</si>
  <si>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</si>
  <si>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</si>
  <si>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</si>
  <si>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</si>
  <si>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</si>
  <si>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</si>
  <si>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</si>
  <si>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</si>
  <si>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</si>
  <si>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</si>
  <si>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</si>
  <si>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</si>
  <si>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</si>
  <si>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</si>
  <si>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</si>
  <si>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</si>
  <si>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</si>
  <si>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</si>
  <si>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</si>
  <si>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</si>
  <si>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</si>
  <si>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</si>
  <si>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</si>
  <si>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</si>
  <si>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</si>
  <si>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</si>
  <si>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</si>
  <si>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</si>
  <si>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</si>
  <si>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</si>
  <si>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</si>
  <si>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</si>
  <si>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</si>
  <si>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</si>
  <si>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</si>
  <si>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</si>
  <si>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</si>
  <si>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</si>
  <si>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</si>
  <si>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</si>
  <si>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</si>
  <si>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</si>
  <si>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</si>
  <si>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</si>
  <si>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</si>
  <si>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</si>
  <si>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</si>
  <si>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</si>
  <si>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</si>
  <si>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</si>
  <si>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</si>
  <si>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</si>
  <si>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</si>
  <si>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</si>
  <si>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</si>
  <si>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</si>
  <si>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</si>
  <si>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</si>
  <si>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</si>
  <si>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</si>
  <si>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</si>
  <si>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</si>
  <si>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</si>
  <si>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</si>
  <si>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</si>
  <si>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</si>
  <si>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</si>
  <si>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</si>
  <si>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</si>
  <si>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</si>
  <si>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</si>
  <si>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</si>
  <si>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</si>
  <si>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</si>
  <si>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</si>
  <si>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</si>
  <si>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</si>
  <si>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</si>
  <si>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</si>
  <si>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</si>
  <si>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</si>
  <si>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</si>
  <si>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</si>
  <si>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</si>
  <si>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</si>
  <si>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</si>
  <si>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</si>
  <si>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</si>
  <si>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</si>
  <si>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</si>
  <si>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</si>
  <si>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</si>
  <si>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</si>
  <si>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</si>
  <si>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</si>
  <si>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</si>
  <si>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</si>
  <si>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</si>
  <si>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</si>
  <si>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</si>
  <si>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</si>
  <si>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</si>
  <si>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</si>
  <si>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</si>
  <si>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</si>
  <si>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</si>
  <si>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</si>
  <si>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</si>
  <si>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</si>
  <si>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</si>
  <si>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</si>
  <si>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</si>
  <si>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</si>
  <si>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</si>
  <si>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</si>
  <si>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</si>
  <si>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</si>
  <si>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</si>
  <si>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</si>
  <si>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</si>
  <si>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</si>
  <si>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</si>
  <si>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</si>
  <si>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</si>
  <si>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</si>
  <si>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</si>
  <si>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</si>
  <si>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</si>
  <si>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</si>
  <si>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</si>
  <si>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</si>
  <si>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</si>
  <si>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</si>
  <si>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</si>
  <si>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</si>
  <si>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</si>
  <si>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</si>
  <si>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</si>
  <si>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</si>
  <si>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</si>
  <si>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</si>
  <si>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</si>
  <si>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</si>
  <si>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</si>
  <si>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</si>
  <si>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</si>
  <si>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</si>
  <si>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</si>
  <si>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</si>
  <si>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</si>
  <si>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</si>
  <si>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</si>
  <si>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</si>
  <si>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</si>
  <si>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</si>
  <si>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</si>
  <si>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</si>
  <si>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</si>
  <si>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</si>
  <si>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</si>
  <si>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</si>
  <si>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</si>
  <si>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</si>
  <si>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</si>
  <si>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</si>
  <si>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</si>
  <si>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</si>
  <si>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</si>
  <si>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</si>
  <si>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</si>
  <si>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</si>
  <si>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</si>
  <si>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</si>
  <si>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</si>
  <si>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</si>
  <si>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</si>
  <si>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</si>
  <si>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</si>
  <si>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</si>
  <si>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</si>
  <si>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</si>
  <si>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</si>
  <si>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</si>
  <si>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</si>
  <si>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</si>
  <si>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</si>
  <si>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</si>
  <si>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</si>
  <si>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</si>
  <si>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</si>
  <si>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</si>
  <si>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</si>
  <si>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</si>
  <si>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</si>
  <si>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</si>
  <si>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</si>
  <si>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</si>
  <si>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</si>
  <si>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</si>
  <si>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</si>
  <si>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</si>
  <si>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</si>
  <si>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</si>
  <si>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</si>
  <si>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</si>
  <si>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</si>
  <si>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</si>
  <si>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</si>
  <si>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</si>
  <si>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</si>
  <si>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</si>
  <si>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</si>
  <si>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</si>
  <si>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</si>
  <si>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</si>
  <si>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</si>
  <si>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</si>
  <si>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</si>
  <si>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</si>
  <si>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</si>
  <si>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</si>
  <si>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</si>
  <si>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</si>
  <si>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</si>
  <si>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</si>
  <si>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</si>
  <si>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</si>
  <si>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</si>
  <si>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</si>
  <si>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</si>
  <si>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</si>
  <si>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</si>
  <si>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</si>
  <si>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</si>
  <si>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</si>
  <si>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</si>
  <si>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</si>
  <si>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</si>
  <si>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</si>
  <si>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</si>
  <si>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</si>
  <si>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</si>
  <si>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</si>
  <si>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</si>
  <si>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</si>
  <si>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</si>
  <si>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</si>
  <si>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</si>
  <si>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</si>
  <si>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</si>
  <si>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</si>
  <si>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</si>
  <si>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</si>
  <si>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</si>
  <si>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</si>
  <si>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</si>
  <si>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</si>
  <si>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</si>
  <si>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</si>
  <si>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</si>
  <si>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</si>
  <si>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</si>
  <si>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</si>
  <si>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</si>
  <si>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</si>
  <si>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</si>
  <si>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</si>
  <si>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</si>
  <si>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</si>
  <si>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</si>
  <si>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</si>
  <si>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</si>
  <si>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</si>
  <si>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</si>
  <si>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</si>
  <si>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</si>
  <si>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</si>
  <si>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</si>
  <si>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</si>
  <si>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</si>
  <si>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</si>
  <si>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</si>
  <si>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</si>
  <si>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</si>
  <si>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</si>
  <si>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</si>
  <si>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</si>
  <si>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</si>
  <si>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</si>
  <si>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</si>
  <si>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</si>
  <si>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</si>
  <si>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</si>
  <si>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</si>
  <si>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</si>
  <si>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</si>
  <si>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</si>
  <si>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</si>
  <si>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</si>
  <si>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</si>
  <si>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</si>
  <si>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</si>
  <si>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</si>
  <si>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</si>
  <si>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</si>
  <si>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</si>
  <si>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</si>
  <si>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</si>
  <si>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</si>
  <si>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</si>
  <si>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</si>
  <si>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</si>
  <si>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</si>
  <si>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</si>
  <si>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</si>
  <si>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</si>
  <si>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</si>
  <si>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</si>
  <si>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</si>
  <si>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</si>
  <si>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</si>
  <si>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</si>
  <si>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</si>
  <si>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</si>
  <si>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</si>
  <si>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</si>
  <si>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</si>
  <si>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</si>
  <si>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</si>
  <si>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</si>
  <si>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</si>
  <si>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</si>
  <si>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</si>
  <si>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</si>
  <si>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</si>
  <si>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</si>
  <si>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</si>
  <si>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</si>
  <si>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</si>
  <si>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</si>
  <si>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</si>
  <si>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</si>
  <si>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</si>
  <si>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</si>
  <si>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</si>
  <si>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</si>
  <si>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</si>
  <si>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</si>
  <si>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</si>
  <si>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</si>
  <si>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</si>
  <si>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</si>
  <si>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</si>
  <si>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</si>
  <si>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</si>
  <si>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</si>
  <si>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</si>
  <si>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</si>
  <si>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</si>
  <si>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</si>
  <si>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</si>
  <si>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</si>
  <si>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</si>
  <si>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</si>
  <si>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</si>
  <si>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</si>
  <si>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</si>
  <si>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</si>
  <si>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</si>
  <si>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</si>
  <si>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</si>
  <si>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</si>
  <si>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</si>
  <si>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</si>
  <si>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</si>
  <si>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</si>
  <si>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</si>
  <si>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</si>
  <si>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</si>
  <si>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</si>
  <si>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</si>
  <si>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</si>
  <si>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</si>
  <si>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</si>
  <si>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</si>
  <si>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</si>
  <si>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</si>
  <si>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</si>
  <si>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</si>
  <si>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</si>
  <si>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</si>
  <si>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</si>
  <si>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</si>
  <si>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</si>
  <si>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</si>
  <si>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</si>
  <si>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</si>
  <si>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</si>
  <si>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</si>
  <si>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</si>
  <si>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</si>
  <si>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</si>
  <si>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</si>
  <si>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</si>
  <si>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</si>
  <si>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</si>
  <si>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</si>
  <si>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</si>
  <si>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</si>
  <si>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</si>
  <si>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</si>
  <si>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</si>
  <si>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</si>
  <si>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</si>
  <si>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</si>
  <si>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</si>
  <si>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</si>
  <si>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</si>
  <si>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</si>
  <si>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</si>
  <si>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</si>
  <si>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</si>
  <si>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</si>
  <si>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</si>
  <si>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</si>
  <si>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</si>
  <si>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</si>
  <si>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</si>
  <si>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</si>
  <si>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</si>
  <si>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</si>
  <si>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</si>
  <si>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</si>
  <si>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</si>
  <si>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</si>
  <si>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</si>
  <si>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</si>
  <si>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</si>
  <si>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</si>
  <si>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</si>
  <si>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</si>
  <si>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</si>
  <si>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</si>
  <si>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</si>
  <si>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</si>
  <si>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</si>
  <si>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</si>
  <si>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</si>
  <si>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</si>
  <si>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</si>
  <si>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</si>
  <si>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</si>
  <si>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</si>
  <si>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</si>
  <si>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</si>
  <si>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</si>
  <si>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</si>
  <si>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</si>
  <si>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</si>
  <si>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</si>
  <si>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</si>
  <si>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</si>
  <si>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</si>
  <si>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</si>
  <si>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</si>
  <si>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</si>
  <si>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</si>
  <si>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</si>
  <si>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</si>
  <si>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</si>
  <si>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</si>
  <si>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</si>
  <si>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</si>
  <si>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</si>
  <si>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</si>
  <si>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</si>
  <si>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</si>
  <si>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</si>
  <si>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</si>
  <si>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</si>
  <si>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</si>
  <si>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</si>
  <si>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</si>
  <si>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</si>
  <si>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</si>
  <si>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</si>
  <si>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</si>
  <si>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</si>
  <si>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</si>
  <si>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</si>
  <si>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</si>
  <si>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</si>
  <si>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</si>
  <si>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</si>
  <si>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</si>
  <si>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</si>
  <si>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</si>
  <si>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</si>
  <si>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</si>
  <si>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</si>
  <si>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</si>
  <si>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</si>
  <si>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</si>
  <si>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</si>
  <si>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</si>
  <si>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</si>
  <si>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</si>
  <si>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</si>
  <si>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</si>
  <si>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</si>
  <si>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</si>
  <si>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</si>
  <si>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</si>
  <si>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</si>
  <si>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</si>
  <si>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</si>
  <si>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</si>
  <si>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</si>
  <si>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</si>
  <si>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</si>
  <si>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</si>
  <si>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</si>
  <si>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</si>
  <si>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</si>
  <si>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</si>
  <si>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</si>
  <si>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</si>
  <si>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</si>
  <si>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</si>
  <si>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</si>
  <si>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</si>
  <si>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</si>
  <si>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</si>
  <si>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</si>
  <si>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</si>
  <si>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</si>
  <si>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</si>
  <si>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</si>
  <si>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</si>
  <si>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</si>
  <si>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</si>
  <si>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</si>
  <si>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</si>
  <si>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</si>
  <si>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</si>
  <si>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</si>
  <si>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</si>
  <si>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</si>
  <si>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</si>
  <si>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</si>
  <si>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</si>
  <si>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</si>
  <si>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</si>
  <si>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</si>
  <si>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</si>
  <si>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</si>
  <si>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</si>
  <si>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</si>
  <si>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</si>
  <si>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</si>
  <si>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</si>
  <si>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</si>
  <si>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</si>
  <si>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</si>
  <si>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</si>
  <si>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</si>
  <si>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</si>
  <si>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</si>
  <si>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</si>
  <si>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</si>
  <si>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</si>
  <si>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</si>
  <si>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</si>
  <si>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</si>
  <si>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</si>
  <si>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</si>
  <si>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</si>
  <si>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</si>
  <si>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</si>
  <si>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</si>
  <si>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</si>
  <si>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</si>
  <si>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</si>
  <si>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</si>
  <si>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</si>
  <si>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</si>
  <si>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</si>
  <si>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</si>
  <si>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</si>
  <si>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</si>
  <si>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</si>
  <si>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</si>
  <si>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</si>
  <si>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</si>
  <si>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</si>
  <si>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</si>
  <si>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</si>
  <si>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</si>
  <si>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</si>
  <si>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</si>
  <si>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</si>
  <si>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</si>
  <si>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</si>
  <si>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</si>
  <si>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</si>
  <si>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</si>
  <si>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</si>
  <si>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</si>
  <si>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</si>
  <si>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</si>
  <si>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</si>
  <si>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</si>
  <si>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</si>
  <si>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</si>
  <si>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</si>
  <si>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</si>
  <si>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</si>
  <si>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</si>
  <si>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</si>
  <si>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</si>
  <si>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</si>
  <si>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</si>
  <si>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</si>
  <si>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</si>
  <si>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</si>
  <si>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</si>
  <si>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</si>
  <si>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</si>
  <si>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</si>
  <si>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</si>
  <si>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</si>
  <si>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</si>
  <si>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</si>
  <si>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</si>
  <si>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</si>
  <si>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</si>
  <si>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</si>
  <si>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</si>
  <si>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</si>
  <si>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</si>
  <si>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</si>
  <si>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</si>
  <si>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</si>
  <si>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</si>
  <si>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</si>
  <si>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</si>
  <si>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</si>
  <si>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</si>
  <si>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</si>
  <si>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</si>
  <si>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</si>
  <si>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</si>
  <si>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</si>
  <si>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</si>
  <si>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</si>
  <si>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</si>
  <si>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</si>
  <si>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</si>
  <si>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</si>
  <si>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</si>
  <si>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</si>
  <si>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</si>
  <si>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</si>
  <si>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</si>
  <si>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</si>
  <si>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</si>
  <si>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</si>
  <si>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</si>
  <si>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</si>
  <si>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</si>
  <si>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</si>
  <si>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</si>
  <si>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</si>
  <si>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</si>
  <si>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</si>
  <si>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</si>
  <si>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</si>
  <si>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</si>
  <si>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</si>
  <si>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</si>
  <si>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</si>
  <si>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</si>
  <si>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</si>
  <si>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</si>
  <si>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</si>
  <si>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</si>
  <si>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</si>
  <si>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</si>
  <si>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</si>
  <si>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</si>
  <si>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</si>
  <si>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</si>
  <si>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</si>
  <si>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</si>
  <si>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</si>
  <si>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</si>
  <si>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</si>
  <si>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</si>
  <si>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</si>
  <si>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</si>
  <si>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</si>
  <si>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</si>
  <si>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</si>
  <si>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</si>
  <si>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</si>
  <si>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</si>
  <si>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</si>
  <si>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</si>
  <si>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</si>
  <si>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</si>
  <si>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</si>
  <si>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</si>
  <si>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</si>
  <si>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</si>
  <si>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</si>
  <si>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</si>
  <si>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</si>
  <si>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</si>
  <si>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</si>
  <si>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</si>
  <si>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</si>
  <si>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</si>
  <si>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</si>
  <si>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</si>
  <si>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</si>
  <si>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</si>
  <si>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</si>
  <si>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</si>
  <si>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</si>
  <si>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</si>
  <si>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</si>
  <si>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</si>
  <si>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</si>
  <si>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</si>
  <si>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</si>
  <si>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</si>
  <si>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</si>
  <si>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</si>
  <si>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</si>
  <si>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</si>
  <si>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</si>
  <si>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</si>
  <si>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</si>
  <si>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</si>
  <si>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</si>
  <si>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</si>
  <si>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</si>
  <si>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</si>
  <si>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</si>
  <si>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</si>
  <si>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</si>
  <si>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</si>
  <si>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</si>
  <si>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</si>
  <si>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</si>
  <si>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</si>
  <si>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</si>
  <si>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</si>
  <si>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</si>
  <si>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</si>
  <si>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</si>
  <si>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</si>
  <si>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</si>
  <si>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</si>
  <si>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</si>
  <si>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</si>
  <si>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</si>
  <si>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</si>
  <si>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</si>
  <si>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</si>
  <si>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</si>
  <si>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</si>
  <si>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</si>
  <si>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</si>
  <si>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</si>
  <si>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</si>
  <si>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</si>
  <si>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</si>
  <si>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</si>
  <si>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</si>
  <si>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</si>
  <si>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</si>
  <si>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</si>
  <si>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</si>
  <si>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</si>
  <si>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</si>
  <si>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</si>
  <si>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</si>
  <si>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</si>
  <si>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</si>
  <si>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</si>
  <si>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</si>
  <si>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</si>
  <si>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</si>
  <si>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</si>
  <si>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</si>
  <si>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</si>
  <si>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</si>
  <si>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</si>
  <si>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</si>
  <si>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</si>
  <si>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</si>
  <si>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</si>
  <si>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</si>
  <si>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</si>
  <si>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</si>
  <si>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</si>
  <si>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</si>
  <si>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</si>
  <si>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</si>
  <si>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</si>
  <si>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</si>
  <si>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</si>
  <si>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</si>
  <si>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</si>
  <si>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</si>
  <si>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</si>
  <si>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</si>
  <si>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</si>
  <si>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</si>
  <si>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</si>
  <si>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</si>
  <si>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</si>
  <si>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</si>
  <si>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</si>
  <si>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</si>
  <si>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</si>
  <si>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</si>
  <si>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</si>
  <si>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</si>
  <si>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</si>
  <si>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</si>
  <si>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</si>
  <si>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</si>
  <si>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</si>
  <si>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</si>
  <si>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</si>
  <si>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</si>
  <si>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</si>
  <si>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</si>
  <si>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</si>
  <si>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</si>
  <si>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</si>
  <si>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</si>
  <si>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</si>
  <si>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</si>
  <si>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</si>
  <si>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</si>
  <si>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</si>
  <si>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</si>
  <si>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</si>
  <si>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</si>
  <si>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</si>
  <si>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</si>
  <si>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</si>
  <si>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</si>
  <si>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</si>
  <si>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</si>
  <si>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</si>
  <si>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</si>
  <si>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</si>
  <si>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</si>
  <si>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</si>
  <si>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</si>
  <si>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</si>
  <si>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</si>
  <si>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</si>
  <si>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</si>
  <si>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</si>
  <si>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</si>
  <si>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</si>
  <si>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</si>
  <si>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</si>
  <si>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</si>
  <si>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</si>
  <si>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</si>
  <si>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</si>
  <si>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</si>
  <si>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</si>
  <si>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</si>
  <si>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</si>
  <si>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</si>
  <si>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</si>
  <si>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</si>
  <si>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</si>
  <si>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</si>
  <si>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</si>
  <si>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</si>
  <si>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</si>
  <si>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</si>
  <si>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</si>
  <si>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</si>
  <si>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</si>
  <si>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</si>
  <si>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</si>
  <si>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</si>
  <si>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</si>
  <si>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</si>
  <si>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</si>
  <si>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</si>
  <si>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</si>
  <si>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</si>
  <si>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</si>
  <si>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</si>
  <si>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</si>
  <si>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</si>
  <si>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</si>
  <si>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</si>
  <si>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</si>
  <si>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</si>
  <si>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</si>
  <si>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</si>
  <si>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</si>
  <si>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</si>
  <si>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</si>
  <si>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</si>
  <si>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</si>
  <si>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</si>
  <si>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</si>
  <si>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</si>
  <si>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</si>
  <si>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</si>
  <si>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</si>
  <si>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</si>
  <si>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</si>
  <si>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</si>
  <si>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</si>
  <si>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</si>
  <si>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</si>
  <si>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</si>
  <si>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</si>
  <si>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</si>
  <si>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</si>
  <si>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</si>
  <si>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</si>
  <si>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</si>
  <si>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</si>
  <si>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</si>
  <si>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</si>
  <si>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</si>
  <si>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</si>
  <si>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</si>
  <si>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</si>
  <si>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</si>
  <si>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</si>
  <si>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</si>
  <si>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</si>
  <si>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</si>
  <si>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</si>
  <si>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</si>
  <si>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</si>
  <si>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</si>
  <si>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</si>
  <si>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</si>
  <si>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</si>
  <si>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</si>
  <si>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</si>
  <si>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</si>
  <si>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</si>
  <si>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</si>
  <si>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</si>
  <si>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</si>
  <si>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</si>
  <si>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</si>
  <si>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</si>
  <si>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</si>
  <si>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</si>
  <si>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</si>
  <si>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</si>
  <si>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</si>
  <si>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</si>
  <si>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</si>
  <si>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</si>
  <si>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</si>
  <si>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</si>
  <si>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</si>
  <si>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</si>
  <si>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</si>
  <si>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</si>
  <si>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</si>
  <si>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</si>
  <si>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</si>
  <si>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</si>
  <si>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</si>
  <si>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</si>
  <si>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</si>
  <si>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</si>
  <si>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</si>
  <si>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</si>
  <si>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</si>
  <si>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</si>
  <si>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</si>
  <si>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</si>
  <si>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</si>
  <si>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</si>
  <si>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</si>
  <si>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</si>
  <si>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</si>
  <si>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</si>
  <si>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</si>
  <si>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</si>
  <si>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</si>
  <si>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</si>
  <si>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</si>
  <si>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</si>
  <si>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</si>
  <si>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</si>
  <si>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</si>
  <si>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</si>
  <si>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</si>
  <si>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</si>
  <si>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</si>
  <si>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</si>
  <si>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</si>
  <si>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</si>
  <si>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</si>
  <si>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</si>
  <si>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</si>
  <si>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</si>
  <si>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</si>
  <si>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</si>
  <si>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</si>
  <si>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</si>
  <si>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</si>
  <si>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</si>
  <si>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</si>
  <si>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</si>
  <si>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</si>
  <si>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</si>
  <si>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</si>
  <si>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</si>
  <si>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</si>
  <si>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</si>
  <si>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</si>
  <si>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</si>
  <si>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</si>
  <si>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</si>
  <si>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</si>
  <si>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</si>
  <si>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</si>
  <si>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</si>
  <si>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</si>
  <si>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</si>
  <si>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</si>
  <si>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</si>
  <si>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</si>
  <si>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</si>
  <si>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</si>
  <si>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</si>
  <si>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</si>
  <si>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</si>
  <si>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</si>
  <si>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</si>
  <si>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</si>
  <si>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</si>
  <si>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</si>
  <si>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</si>
  <si>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</si>
  <si>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</si>
  <si>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</si>
  <si>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</si>
  <si>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</si>
  <si>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</si>
  <si>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</si>
  <si>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</si>
  <si>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</si>
  <si>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</si>
  <si>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</si>
  <si>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</si>
  <si>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</si>
  <si>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</si>
  <si>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</si>
  <si>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</si>
  <si>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</si>
  <si>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</si>
  <si>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</si>
  <si>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</si>
  <si>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</si>
  <si>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</si>
  <si>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</si>
  <si>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</si>
  <si>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</si>
  <si>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</si>
  <si>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</si>
  <si>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</si>
  <si>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</si>
  <si>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</si>
  <si>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</si>
  <si>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</si>
  <si>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</si>
  <si>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</si>
  <si>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</si>
  <si>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</si>
  <si>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</si>
  <si>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</si>
  <si>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</si>
  <si>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</si>
  <si>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</si>
  <si>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</si>
  <si>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</si>
  <si>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</si>
  <si>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</si>
  <si>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</si>
  <si>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</si>
  <si>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</si>
  <si>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</si>
  <si>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</si>
  <si>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</si>
  <si>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</si>
  <si>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</si>
  <si>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</si>
  <si>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</si>
  <si>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</si>
  <si>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</si>
  <si>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</si>
  <si>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</si>
  <si>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</si>
  <si>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</si>
  <si>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</si>
  <si>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</si>
  <si>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</si>
  <si>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</si>
  <si>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</si>
  <si>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</si>
  <si>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</si>
  <si>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</si>
  <si>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</si>
  <si>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</si>
  <si>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</si>
  <si>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</si>
  <si>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</si>
  <si>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</si>
  <si>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</si>
  <si>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</si>
  <si>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</si>
  <si>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</si>
  <si>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</si>
  <si>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</si>
  <si>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</si>
  <si>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</si>
  <si>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</si>
  <si>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</si>
  <si>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</si>
  <si>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</si>
  <si>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</si>
  <si>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</si>
  <si>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</si>
  <si>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</si>
  <si>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</si>
  <si>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</si>
  <si>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</si>
  <si>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</si>
  <si>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</si>
  <si>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</si>
  <si>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</si>
  <si>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</si>
  <si>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</si>
  <si>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</si>
  <si>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</si>
  <si>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</si>
  <si>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</si>
  <si>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</si>
  <si>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</si>
  <si>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</si>
  <si>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</si>
  <si>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</si>
  <si>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</si>
  <si>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</si>
  <si>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</si>
  <si>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</si>
  <si>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</si>
  <si>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</si>
  <si>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</si>
  <si>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</si>
  <si>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</si>
  <si>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</si>
  <si>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</si>
  <si>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</si>
  <si>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</si>
  <si>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</si>
  <si>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</si>
  <si>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</si>
  <si>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</si>
  <si>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</si>
  <si>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</si>
  <si>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</si>
  <si>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</si>
  <si>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</si>
  <si>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</si>
  <si>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</si>
  <si>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</si>
  <si>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</si>
  <si>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</si>
  <si>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</si>
  <si>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</si>
  <si>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</si>
  <si>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</si>
  <si>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</si>
  <si>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</si>
  <si>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</si>
  <si>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</si>
  <si>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</si>
  <si>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</si>
  <si>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</si>
  <si>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</si>
  <si>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</si>
  <si>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</si>
  <si>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</si>
  <si>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</si>
  <si>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</si>
  <si>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</si>
  <si>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</si>
  <si>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</si>
  <si>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</si>
  <si>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</si>
  <si>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</si>
  <si>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</si>
  <si>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</si>
  <si>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</si>
  <si>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</si>
  <si>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</si>
  <si>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</si>
  <si>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</si>
  <si>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</si>
  <si>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</si>
  <si>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</si>
  <si>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</si>
  <si>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</si>
  <si>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</si>
  <si>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</si>
  <si>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</si>
  <si>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</si>
  <si>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</si>
  <si>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</si>
  <si>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</si>
  <si>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</si>
  <si>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</si>
  <si>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</si>
  <si>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</si>
  <si>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</si>
  <si>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</si>
  <si>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</si>
  <si>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</si>
  <si>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</si>
  <si>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</si>
  <si>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</si>
  <si>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</si>
  <si>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</si>
  <si>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</si>
  <si>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</si>
  <si>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</si>
  <si>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</si>
  <si>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</si>
  <si>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</si>
  <si>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</si>
  <si>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</si>
  <si>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</si>
  <si>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</si>
  <si>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</si>
  <si>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</si>
  <si>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</si>
  <si>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</si>
  <si>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</si>
  <si>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</si>
  <si>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</si>
  <si>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</si>
  <si>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</si>
  <si>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</si>
  <si>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</si>
  <si>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</si>
  <si>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</si>
  <si>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</si>
  <si>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</si>
  <si>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</si>
  <si>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</si>
  <si>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</si>
  <si>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</si>
  <si>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</si>
  <si>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</si>
  <si>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</si>
  <si>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</si>
  <si>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</si>
  <si>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</si>
  <si>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</si>
  <si>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</si>
  <si>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</si>
  <si>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</si>
  <si>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</si>
  <si>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</si>
  <si>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</si>
  <si>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</si>
  <si>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</si>
  <si>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</si>
  <si>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</si>
  <si>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</si>
  <si>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</si>
  <si>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</si>
  <si>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</si>
  <si>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</si>
  <si>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</si>
  <si>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</si>
  <si>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</si>
  <si>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</si>
  <si>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</si>
  <si>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</si>
  <si>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</si>
  <si>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</si>
  <si>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</si>
  <si>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</si>
  <si>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</si>
  <si>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</si>
  <si>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</si>
  <si>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</si>
  <si>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</si>
  <si>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</si>
  <si>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</si>
  <si>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</si>
  <si>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</si>
  <si>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</si>
  <si>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</si>
  <si>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</si>
  <si>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</si>
  <si>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</si>
  <si>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</si>
  <si>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</si>
  <si>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</si>
  <si>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</si>
  <si>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</si>
  <si>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</si>
  <si>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</si>
  <si>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</si>
  <si>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</si>
  <si>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</si>
  <si>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</si>
  <si>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</si>
  <si>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</si>
  <si>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</si>
  <si>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</si>
  <si>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</si>
  <si>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</si>
  <si>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</si>
  <si>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</si>
  <si>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</si>
  <si>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</si>
  <si>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</si>
  <si>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</si>
  <si>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</si>
  <si>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</si>
  <si>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</si>
  <si>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</si>
  <si>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</si>
  <si>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</si>
  <si>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</si>
  <si>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</si>
  <si>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</si>
  <si>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</si>
  <si>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</si>
  <si>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</si>
  <si>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</si>
  <si>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</si>
  <si>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</si>
  <si>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</si>
  <si>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</si>
  <si>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</si>
  <si>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</si>
  <si>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</si>
  <si>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</si>
  <si>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</si>
  <si>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</si>
  <si>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</si>
  <si>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</si>
  <si>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</si>
  <si>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</si>
  <si>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</si>
  <si>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</si>
  <si>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</si>
  <si>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</si>
  <si>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</si>
  <si>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</si>
  <si>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</si>
  <si>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</si>
  <si>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</si>
  <si>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</si>
  <si>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</si>
  <si>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</si>
  <si>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</si>
  <si>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</si>
  <si>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</si>
  <si>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</si>
  <si>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</si>
  <si>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</si>
  <si>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</si>
  <si>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</si>
  <si>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</si>
  <si>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</si>
  <si>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</si>
  <si>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</si>
  <si>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</si>
  <si>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</si>
  <si>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</si>
  <si>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</si>
  <si>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</si>
  <si>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</si>
  <si>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</si>
  <si>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</si>
  <si>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</si>
  <si>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</si>
  <si>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</si>
  <si>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</si>
  <si>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</si>
  <si>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</si>
  <si>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</si>
  <si>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</si>
  <si>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</si>
  <si>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</si>
  <si>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</si>
  <si>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</si>
  <si>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</si>
  <si>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</si>
  <si>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</si>
  <si>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</si>
  <si>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</si>
  <si>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</si>
  <si>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</si>
  <si>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</si>
  <si>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</si>
  <si>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</si>
  <si>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</si>
  <si>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</si>
  <si>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</si>
  <si>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</si>
  <si>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</si>
  <si>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</si>
  <si>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</si>
  <si>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</si>
  <si>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</si>
  <si>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</si>
  <si>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</si>
  <si>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</si>
  <si>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</si>
  <si>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</si>
  <si>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</si>
  <si>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</si>
  <si>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</si>
  <si>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</si>
  <si>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</si>
  <si>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</si>
  <si>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</si>
  <si>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</si>
  <si>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</si>
  <si>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</si>
  <si>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</si>
  <si>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</si>
  <si>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</si>
  <si>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</si>
  <si>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</si>
  <si>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</si>
  <si>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</si>
  <si>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</si>
  <si>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</si>
  <si>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</si>
  <si>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</si>
  <si>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</si>
  <si>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</si>
  <si>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</si>
  <si>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</si>
  <si>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</si>
  <si>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</si>
  <si>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</si>
  <si>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</si>
  <si>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</si>
  <si>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</si>
  <si>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</si>
  <si>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</si>
  <si>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</si>
  <si>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</si>
  <si>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</si>
  <si>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</si>
  <si>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</si>
  <si>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</si>
  <si>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</si>
  <si>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</si>
  <si>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</si>
  <si>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</si>
  <si>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</si>
  <si>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</si>
  <si>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</si>
  <si>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</si>
  <si>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</si>
  <si>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</si>
  <si>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</si>
  <si>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</si>
  <si>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</si>
  <si>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</si>
  <si>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</si>
  <si>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</si>
  <si>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</si>
  <si>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</si>
  <si>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</si>
  <si>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</si>
  <si>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</si>
  <si>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</si>
  <si>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</si>
  <si>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</si>
  <si>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</si>
  <si>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</si>
  <si>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</si>
  <si>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</si>
  <si>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</si>
  <si>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</si>
  <si>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</si>
  <si>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</si>
  <si>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</si>
  <si>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</si>
  <si>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</si>
  <si>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</si>
  <si>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</si>
  <si>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</si>
  <si>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</si>
  <si>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</si>
  <si>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</si>
  <si>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</si>
  <si>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</si>
  <si>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</si>
  <si>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</si>
  <si>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</si>
  <si>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</si>
  <si>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</si>
  <si>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</si>
  <si>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</si>
  <si>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</si>
  <si>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</si>
  <si>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</si>
  <si>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</si>
  <si>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</si>
  <si>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</si>
  <si>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</si>
  <si>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</si>
  <si>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</si>
  <si>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</si>
  <si>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</si>
  <si>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</si>
  <si>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</si>
  <si>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</si>
  <si>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</si>
  <si>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</si>
  <si>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</si>
  <si>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</si>
  <si>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</si>
  <si>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</si>
  <si>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</si>
  <si>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</si>
  <si>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</si>
  <si>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</si>
  <si>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</si>
  <si>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</si>
  <si>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</si>
  <si>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</si>
  <si>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</si>
  <si>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</si>
  <si>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</si>
  <si>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</si>
  <si>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</si>
  <si>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</si>
  <si>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</si>
  <si>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</si>
  <si>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</si>
  <si>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</si>
  <si>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</si>
  <si>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</si>
  <si>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</si>
  <si>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</si>
  <si>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</si>
  <si>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</si>
  <si>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</si>
  <si>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</si>
  <si>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</si>
  <si>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</si>
  <si>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</si>
  <si>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</si>
  <si>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</si>
  <si>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</si>
  <si>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</si>
  <si>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</si>
  <si>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</si>
  <si>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</si>
  <si>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</si>
  <si>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</si>
  <si>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</si>
  <si>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</si>
  <si>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</si>
  <si>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</si>
  <si>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</si>
  <si>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</si>
  <si>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</si>
  <si>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</si>
  <si>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</si>
  <si>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</si>
  <si>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</si>
  <si>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</si>
  <si>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</si>
  <si>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</si>
  <si>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</si>
  <si>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</si>
  <si>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</si>
  <si>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</si>
  <si>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</si>
  <si>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</si>
  <si>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</si>
  <si>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</si>
  <si>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</si>
  <si>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</si>
  <si>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</si>
  <si>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</si>
  <si>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</si>
  <si>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</si>
  <si>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</si>
  <si>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</si>
  <si>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</si>
  <si>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</si>
  <si>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</si>
  <si>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</si>
  <si>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</si>
  <si>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</si>
  <si>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</si>
  <si>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</si>
  <si>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</si>
  <si>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</si>
  <si>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</si>
  <si>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</si>
  <si>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</si>
  <si>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</si>
  <si>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</si>
  <si>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</si>
  <si>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</si>
  <si>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</si>
  <si>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</si>
  <si>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</si>
  <si>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</si>
  <si>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</si>
  <si>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</si>
  <si>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</si>
  <si>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</si>
  <si>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</si>
  <si>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</si>
  <si>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</si>
  <si>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</si>
  <si>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</si>
  <si>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</si>
  <si>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</si>
  <si>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</si>
  <si>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</si>
  <si>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</si>
  <si>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</si>
  <si>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</si>
  <si>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</si>
  <si>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</si>
  <si>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</si>
  <si>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</si>
  <si>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</si>
  <si>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</si>
  <si>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</si>
  <si>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</si>
  <si>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</si>
  <si>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</si>
  <si>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</si>
  <si>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</si>
  <si>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</si>
  <si>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</si>
  <si>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</si>
  <si>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</si>
  <si>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</si>
  <si>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</si>
  <si>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</si>
  <si>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</si>
  <si>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</si>
  <si>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</si>
  <si>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</si>
  <si>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</si>
  <si>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</si>
  <si>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</si>
  <si>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</si>
  <si>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</si>
  <si>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</si>
  <si>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</si>
  <si>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</si>
  <si>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</si>
  <si>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</si>
  <si>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</si>
  <si>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</si>
  <si>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</si>
  <si>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</si>
  <si>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</si>
  <si>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</si>
  <si>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</si>
  <si>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</si>
  <si>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</si>
  <si>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</si>
  <si>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</si>
  <si>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</si>
  <si>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</si>
  <si>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</si>
  <si>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</si>
  <si>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</si>
  <si>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</si>
  <si>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</si>
  <si>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</si>
  <si>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</si>
  <si>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</si>
  <si>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</si>
  <si>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</si>
  <si>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</si>
  <si>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</si>
  <si>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</si>
  <si>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</si>
  <si>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</si>
  <si>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</si>
  <si>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</si>
  <si>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</si>
  <si>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</si>
  <si>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</si>
  <si>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</si>
  <si>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</si>
  <si>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</si>
  <si>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</si>
  <si>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</si>
  <si>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</si>
  <si>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</si>
  <si>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</si>
  <si>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</si>
  <si>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</si>
  <si>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</si>
  <si>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</si>
  <si>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</si>
  <si>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</si>
  <si>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</si>
  <si>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</si>
  <si>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</si>
  <si>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</si>
  <si>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</si>
  <si>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</si>
  <si>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</si>
  <si>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</si>
  <si>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</si>
  <si>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</si>
  <si>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</si>
  <si>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</si>
  <si>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</si>
  <si>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</si>
  <si>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</si>
  <si>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</si>
  <si>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</si>
  <si>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</si>
  <si>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</si>
  <si>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</si>
  <si>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</si>
  <si>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</si>
  <si>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</si>
  <si>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</si>
  <si>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</si>
  <si>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</si>
  <si>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</si>
  <si>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</si>
  <si>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</si>
  <si>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</si>
  <si>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</si>
  <si>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</si>
  <si>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</si>
  <si>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</si>
  <si>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</si>
  <si>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</si>
  <si>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</si>
  <si>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</si>
  <si>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</si>
  <si>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</si>
  <si>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</si>
  <si>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</si>
  <si>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</si>
  <si>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</si>
  <si>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</si>
  <si>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</si>
  <si>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</si>
  <si>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</si>
  <si>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</si>
  <si>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</si>
  <si>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</si>
  <si>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</si>
  <si>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</si>
  <si>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</si>
  <si>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</si>
  <si>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</si>
  <si>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</si>
  <si>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</si>
  <si>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</si>
  <si>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</si>
  <si>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</si>
  <si>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</si>
  <si>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</si>
  <si>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</si>
  <si>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</si>
  <si>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</si>
  <si>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</si>
  <si>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</si>
  <si>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</si>
  <si>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</si>
  <si>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</si>
  <si>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</si>
  <si>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</si>
  <si>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</si>
  <si>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</si>
  <si>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</si>
  <si>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</si>
  <si>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</si>
  <si>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</si>
  <si>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</si>
  <si>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</si>
  <si>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</si>
  <si>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</si>
  <si>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</si>
  <si>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</si>
  <si>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</si>
  <si>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</si>
  <si>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</si>
  <si>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</si>
  <si>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</si>
  <si>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</si>
  <si>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</si>
  <si>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</si>
  <si>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</si>
  <si>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</si>
  <si>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</si>
  <si>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</si>
  <si>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</si>
  <si>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</si>
  <si>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</si>
  <si>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</si>
  <si>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</si>
  <si>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</si>
  <si>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</si>
  <si>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</si>
  <si>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</si>
  <si>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</si>
  <si>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</si>
  <si>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</si>
  <si>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</si>
  <si>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</si>
  <si>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</si>
  <si>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</si>
  <si>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</si>
  <si>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</si>
  <si>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</si>
  <si>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</si>
  <si>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</si>
  <si>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</si>
  <si>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</si>
  <si>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</si>
  <si>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</si>
  <si>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</si>
  <si>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</si>
  <si>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</si>
  <si>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</si>
  <si>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</si>
  <si>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</si>
  <si>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</si>
  <si>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</si>
  <si>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</si>
  <si>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</si>
  <si>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</si>
  <si>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</si>
  <si>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</si>
  <si>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</si>
  <si>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</si>
  <si>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</si>
  <si>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</si>
  <si>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</si>
  <si>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</si>
  <si>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</si>
  <si>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</si>
  <si>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</si>
  <si>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</si>
  <si>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</si>
  <si>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</si>
  <si>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</si>
  <si>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</si>
  <si>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</si>
  <si>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</si>
  <si>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</si>
  <si>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</si>
  <si>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</si>
  <si>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</si>
  <si>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</si>
  <si>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</si>
  <si>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</si>
  <si>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</si>
  <si>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</si>
  <si>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</si>
  <si>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</si>
  <si>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</si>
  <si>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</si>
  <si>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</si>
  <si>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</si>
  <si>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</si>
  <si>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</si>
  <si>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</si>
  <si>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</si>
  <si>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</si>
  <si>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</si>
  <si>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</si>
  <si>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</si>
  <si>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</si>
  <si>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</si>
  <si>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</si>
  <si>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</si>
  <si>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</si>
  <si>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</si>
  <si>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</si>
  <si>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</si>
  <si>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</si>
  <si>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</si>
  <si>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</si>
  <si>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</si>
  <si>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</si>
  <si>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</si>
  <si>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</si>
  <si>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</si>
  <si>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</si>
  <si>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</si>
  <si>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</si>
  <si>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</si>
  <si>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</si>
  <si>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</si>
  <si>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</si>
  <si>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</si>
  <si>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</si>
  <si>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</si>
  <si>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</si>
  <si>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</si>
  <si>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</si>
  <si>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</si>
  <si>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</si>
  <si>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</si>
  <si>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</si>
  <si>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</si>
  <si>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</si>
  <si>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</si>
  <si>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</si>
  <si>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</si>
  <si>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</si>
  <si>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</si>
  <si>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</si>
  <si>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</si>
  <si>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</si>
  <si>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</si>
  <si>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</si>
  <si>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</si>
  <si>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</si>
  <si>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</si>
  <si>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</si>
  <si>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</si>
  <si>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</si>
  <si>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</si>
  <si>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</si>
  <si>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</si>
  <si>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</si>
  <si>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</si>
  <si>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</si>
  <si>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</si>
  <si>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</si>
  <si>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</si>
  <si>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</si>
  <si>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</si>
  <si>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</si>
  <si>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</si>
  <si>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</si>
  <si>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</si>
  <si>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</si>
  <si>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</si>
  <si>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</si>
  <si>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</si>
  <si>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</si>
  <si>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</si>
  <si>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</si>
  <si>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</si>
  <si>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</si>
  <si>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</si>
  <si>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</si>
  <si>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</si>
  <si>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</si>
  <si>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</si>
  <si>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</si>
  <si>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</si>
  <si>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</si>
  <si>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</si>
  <si>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</si>
  <si>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</si>
  <si>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</si>
  <si>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</si>
  <si>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</si>
  <si>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</si>
  <si>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</si>
  <si>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</si>
  <si>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</si>
  <si>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</si>
  <si>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</si>
  <si>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</si>
  <si>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</si>
  <si>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</si>
  <si>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</si>
  <si>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</si>
  <si>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</si>
  <si>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</si>
  <si>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</si>
  <si>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</si>
  <si>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</si>
  <si>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</si>
  <si>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</si>
  <si>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</si>
  <si>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</si>
  <si>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</si>
  <si>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</si>
  <si>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</si>
  <si>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</si>
  <si>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</si>
  <si>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</si>
  <si>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</si>
  <si>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</si>
  <si>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</si>
  <si>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</si>
  <si>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</si>
  <si>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</si>
  <si>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</si>
  <si>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</si>
  <si>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</si>
  <si>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</si>
  <si>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</si>
  <si>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</si>
  <si>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</si>
  <si>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</si>
  <si>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</si>
  <si>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</si>
  <si>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</si>
  <si>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</si>
  <si>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</si>
  <si>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</si>
  <si>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</si>
  <si>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</si>
  <si>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</si>
  <si>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</si>
  <si>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</si>
  <si>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</si>
  <si>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</si>
  <si>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</si>
  <si>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</si>
  <si>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</si>
  <si>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</si>
  <si>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</si>
  <si>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</si>
  <si>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</si>
  <si>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</si>
  <si>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</si>
  <si>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</si>
  <si>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</si>
  <si>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</si>
  <si>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</si>
  <si>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</si>
  <si>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</si>
  <si>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</si>
  <si>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</si>
  <si>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</si>
  <si>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</si>
  <si>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</si>
  <si>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</si>
  <si>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</si>
  <si>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</si>
  <si>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</si>
  <si>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</si>
  <si>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</si>
  <si>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</si>
  <si>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</si>
  <si>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</si>
  <si>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</si>
  <si>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</si>
  <si>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</si>
  <si>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</si>
  <si>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</si>
  <si>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</si>
  <si>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</si>
  <si>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</si>
  <si>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</si>
  <si>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</si>
  <si>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</si>
  <si>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</si>
  <si>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</si>
  <si>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</si>
  <si>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</si>
  <si>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</si>
  <si>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</si>
  <si>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</si>
  <si>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</si>
  <si>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</si>
  <si>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</si>
  <si>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</si>
  <si>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</si>
  <si>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</si>
  <si>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</si>
  <si>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</si>
  <si>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</si>
  <si>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</si>
  <si>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</si>
  <si>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</si>
  <si>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</si>
  <si>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</si>
  <si>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</si>
  <si>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</si>
  <si>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</si>
  <si>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</si>
  <si>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</si>
  <si>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</si>
  <si>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</si>
  <si>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</si>
  <si>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</si>
  <si>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</si>
  <si>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</si>
  <si>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</si>
  <si>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</si>
  <si>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</si>
  <si>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</si>
  <si>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</si>
  <si>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</si>
  <si>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</si>
  <si>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</si>
  <si>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</si>
  <si>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</si>
  <si>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</si>
  <si>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</si>
  <si>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</si>
  <si>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</si>
  <si>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</si>
  <si>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</si>
  <si>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</si>
  <si>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</si>
  <si>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</si>
  <si>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</si>
  <si>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</si>
  <si>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</si>
  <si>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</si>
  <si>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</si>
  <si>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</si>
  <si>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</si>
  <si>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</si>
  <si>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</si>
  <si>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</si>
  <si>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</si>
  <si>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</si>
  <si>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</si>
  <si>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</si>
  <si>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</si>
  <si>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</si>
  <si>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</si>
  <si>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</si>
  <si>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</si>
  <si>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</si>
  <si>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</si>
  <si>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</si>
  <si>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</si>
  <si>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</si>
  <si>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</si>
  <si>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</si>
  <si>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</si>
  <si>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</si>
  <si>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</si>
  <si>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</si>
  <si>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</si>
  <si>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</si>
  <si>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</si>
  <si>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</si>
  <si>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</si>
  <si>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</si>
  <si>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</si>
  <si>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</si>
  <si>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</si>
  <si>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</si>
  <si>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</si>
  <si>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</si>
  <si>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</si>
  <si>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</si>
  <si>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</si>
  <si>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</si>
  <si>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</si>
  <si>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</si>
  <si>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</si>
  <si>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</si>
  <si>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</si>
  <si>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</si>
  <si>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</si>
  <si>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</si>
  <si>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</si>
  <si>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</si>
  <si>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</si>
  <si>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</si>
  <si>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</si>
  <si>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</si>
  <si>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</si>
  <si>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</si>
  <si>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</si>
  <si>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</si>
  <si>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</si>
  <si>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</si>
  <si>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</si>
  <si>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</si>
  <si>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</si>
  <si>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</si>
  <si>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</si>
  <si>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</si>
  <si>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</si>
  <si>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</si>
  <si>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</si>
  <si>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</si>
  <si>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</si>
  <si>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</si>
  <si>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</si>
  <si>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</si>
  <si>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</si>
  <si>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</si>
  <si>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</si>
  <si>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</si>
  <si>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</si>
  <si>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</si>
  <si>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</si>
  <si>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</si>
  <si>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</si>
  <si>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</si>
  <si>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</si>
  <si>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</si>
  <si>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</si>
  <si>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</si>
  <si>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</si>
  <si>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</si>
  <si>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</si>
  <si>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</si>
  <si>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</si>
  <si>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</si>
  <si>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</si>
  <si>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</si>
  <si>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</si>
  <si>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</si>
  <si>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</si>
  <si>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</si>
  <si>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</si>
  <si>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</si>
  <si>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</si>
  <si>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</si>
  <si>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</si>
  <si>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</si>
  <si>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</si>
  <si>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</si>
  <si>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</si>
  <si>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</si>
  <si>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</si>
  <si>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</si>
  <si>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</si>
  <si>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</si>
  <si>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</si>
  <si>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</si>
  <si>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</si>
  <si>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</si>
  <si>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</si>
  <si>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</si>
  <si>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</si>
  <si>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</si>
  <si>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</si>
  <si>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</si>
  <si>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</si>
  <si>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</si>
  <si>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</si>
  <si>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</si>
  <si>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</si>
  <si>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</si>
  <si>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</si>
  <si>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</si>
  <si>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</si>
  <si>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</si>
  <si>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</si>
  <si>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</si>
  <si>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</si>
  <si>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</si>
  <si>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</si>
  <si>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</si>
  <si>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</si>
  <si>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</si>
  <si>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</si>
  <si>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</si>
  <si>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</si>
  <si>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</si>
  <si>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</si>
  <si>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</si>
  <si>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</si>
  <si>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</si>
  <si>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</si>
  <si>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</si>
  <si>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</si>
  <si>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</si>
  <si>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</si>
  <si>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</si>
  <si>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</si>
  <si>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</si>
  <si>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</si>
  <si>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</si>
  <si>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</si>
  <si>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</si>
  <si>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</si>
  <si>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</si>
  <si>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</si>
  <si>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</si>
  <si>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</si>
  <si>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</si>
  <si>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</si>
  <si>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</si>
  <si>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</si>
  <si>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</si>
  <si>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</si>
  <si>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</si>
  <si>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</si>
  <si>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</si>
  <si>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</si>
  <si>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</si>
  <si>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</si>
  <si>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</si>
  <si>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</si>
  <si>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</si>
  <si>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</si>
  <si>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</si>
  <si>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</si>
  <si>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</si>
  <si>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</si>
  <si>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</si>
  <si>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</si>
  <si>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</si>
  <si>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</si>
  <si>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</si>
  <si>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</si>
  <si>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</si>
  <si>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</si>
  <si>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</si>
  <si>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</si>
  <si>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</si>
  <si>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</si>
  <si>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</si>
  <si>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</si>
  <si>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</si>
  <si>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</si>
  <si>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</si>
  <si>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</si>
  <si>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</si>
  <si>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</si>
  <si>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</si>
  <si>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</si>
  <si>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</si>
  <si>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</si>
  <si>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</si>
  <si>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</si>
  <si>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</si>
  <si>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</si>
  <si>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</si>
  <si>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</si>
  <si>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</si>
  <si>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</si>
  <si>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</si>
  <si>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</si>
  <si>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</si>
  <si>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</si>
  <si>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</si>
  <si>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</si>
  <si>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</si>
  <si>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</si>
  <si>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</si>
  <si>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</si>
  <si>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</si>
  <si>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</si>
  <si>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</si>
  <si>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</si>
  <si>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</si>
  <si>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</si>
  <si>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</si>
  <si>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</si>
  <si>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</si>
  <si>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</si>
  <si>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</si>
  <si>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</si>
  <si>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</si>
  <si>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</si>
  <si>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</si>
  <si>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</si>
  <si>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</si>
  <si>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</si>
  <si>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</si>
  <si>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</si>
  <si>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</si>
  <si>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</si>
  <si>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</si>
  <si>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</si>
  <si>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</si>
  <si>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</si>
  <si>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</si>
  <si>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</si>
  <si>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</si>
  <si>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</si>
  <si>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</si>
  <si>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</si>
  <si>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</si>
  <si>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</si>
  <si>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</si>
  <si>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</si>
  <si>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</si>
  <si>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</si>
  <si>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</si>
  <si>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</si>
  <si>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</si>
  <si>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</si>
  <si>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</si>
  <si>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</si>
  <si>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</si>
  <si>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</si>
  <si>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</si>
  <si>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</si>
  <si>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</si>
  <si>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</si>
  <si>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</si>
  <si>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</si>
  <si>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</si>
  <si>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</si>
  <si>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</si>
  <si>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</si>
  <si>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</si>
  <si>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</si>
  <si>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</si>
  <si>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</si>
  <si>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</si>
  <si>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</si>
  <si>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</si>
  <si>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</si>
  <si>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</si>
  <si>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</si>
  <si>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</si>
  <si>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</si>
  <si>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</si>
  <si>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</si>
  <si>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</si>
  <si>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</si>
  <si>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</si>
  <si>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</si>
  <si>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</si>
  <si>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</si>
  <si>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</si>
  <si>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</si>
  <si>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</si>
  <si>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</si>
  <si>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</si>
  <si>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</si>
  <si>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</si>
  <si>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</si>
  <si>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</si>
  <si>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</si>
  <si>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</si>
  <si>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</si>
  <si>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</si>
  <si>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</si>
  <si>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</si>
  <si>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</si>
  <si>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</si>
  <si>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</si>
  <si>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</si>
  <si>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</si>
  <si>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</si>
  <si>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</si>
  <si>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</si>
  <si>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</si>
  <si>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</si>
  <si>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</si>
  <si>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</si>
  <si>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</si>
  <si>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</si>
  <si>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</si>
  <si>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</si>
  <si>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</si>
  <si>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</si>
  <si>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</si>
  <si>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</si>
  <si>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</si>
  <si>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</si>
  <si>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</si>
  <si>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</si>
  <si>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</si>
  <si>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</si>
  <si>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</si>
  <si>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</si>
  <si>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</si>
  <si>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</si>
  <si>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</si>
  <si>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</si>
  <si>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</si>
  <si>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</si>
  <si>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</si>
  <si>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</si>
  <si>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</si>
  <si>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</si>
  <si>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</si>
  <si>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</si>
  <si>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</si>
  <si>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</si>
  <si>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</si>
  <si>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</si>
  <si>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</si>
  <si>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</si>
  <si>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</si>
  <si>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</si>
  <si>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</si>
  <si>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</si>
  <si>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</si>
  <si>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</si>
  <si>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</si>
  <si>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</si>
  <si>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</si>
  <si>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</si>
  <si>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</si>
  <si>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</si>
  <si>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</si>
  <si>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</si>
  <si>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</si>
  <si>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</si>
  <si>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</si>
  <si>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</si>
  <si>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</si>
  <si>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</si>
  <si>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</si>
  <si>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</si>
  <si>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</si>
  <si>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</si>
  <si>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</si>
  <si>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</si>
  <si>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</si>
  <si>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</si>
  <si>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</si>
  <si>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</si>
  <si>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</si>
  <si>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</si>
  <si>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</si>
  <si>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</si>
  <si>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</si>
  <si>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</si>
  <si>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</si>
  <si>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</si>
  <si>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</si>
  <si>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</si>
  <si>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</si>
  <si>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</si>
  <si>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</si>
  <si>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</si>
  <si>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</si>
  <si>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</si>
  <si>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</si>
  <si>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</si>
  <si>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</si>
  <si>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</si>
  <si>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</si>
  <si>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</si>
  <si>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</si>
  <si>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</si>
  <si>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</si>
  <si>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</si>
  <si>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</si>
  <si>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</si>
  <si>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</si>
  <si>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</si>
  <si>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</si>
  <si>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</si>
  <si>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</si>
  <si>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</si>
  <si>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</si>
  <si>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</si>
  <si>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</si>
  <si>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</si>
  <si>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</si>
  <si>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</si>
  <si>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</si>
  <si>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</si>
  <si>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</si>
  <si>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</si>
  <si>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</si>
  <si>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</si>
  <si>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</si>
  <si>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</si>
  <si>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</si>
  <si>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</si>
  <si>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</si>
  <si>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</si>
  <si>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</si>
  <si>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</si>
  <si>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</si>
  <si>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</si>
  <si>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</si>
  <si>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</si>
  <si>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</si>
  <si>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</si>
  <si>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</si>
  <si>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</si>
  <si>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</si>
  <si>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</si>
  <si>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</si>
  <si>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</si>
  <si>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</si>
  <si>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</si>
  <si>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</si>
  <si>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</si>
  <si>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</si>
  <si>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</si>
  <si>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</si>
  <si>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</si>
  <si>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</si>
  <si>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</si>
  <si>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</si>
  <si>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</si>
  <si>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</si>
  <si>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</si>
  <si>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</si>
  <si>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</si>
  <si>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</si>
  <si>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</si>
  <si>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</si>
  <si>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</si>
  <si>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</si>
  <si>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</si>
  <si>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</si>
  <si>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</si>
  <si>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</si>
  <si>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</si>
  <si>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</si>
  <si>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</si>
  <si>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</si>
  <si>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</si>
  <si>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</si>
  <si>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</si>
  <si>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</si>
  <si>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</si>
  <si>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</si>
  <si>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</si>
  <si>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</si>
  <si>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</si>
  <si>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</si>
  <si>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</si>
  <si>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</si>
  <si>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</si>
  <si>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</si>
  <si>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</si>
  <si>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</si>
  <si>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</si>
  <si>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</si>
  <si>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</si>
  <si>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</si>
  <si>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</si>
  <si>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</si>
  <si>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</si>
  <si>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</si>
  <si>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</si>
  <si>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</si>
  <si>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</si>
  <si>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</si>
  <si>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</si>
  <si>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</si>
  <si>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</si>
  <si>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</si>
  <si>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</si>
  <si>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</si>
  <si>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</si>
  <si>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</si>
  <si>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</si>
  <si>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</si>
  <si>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</si>
  <si>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</si>
  <si>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</si>
  <si>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</si>
  <si>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</si>
  <si>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</si>
  <si>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</si>
  <si>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</si>
  <si>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</si>
  <si>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</si>
  <si>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</si>
  <si>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</si>
  <si>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</si>
  <si>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</si>
  <si>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</si>
  <si>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</si>
  <si>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</si>
  <si>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</si>
  <si>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</si>
  <si>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</si>
  <si>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</si>
  <si>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</si>
  <si>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</si>
  <si>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</si>
  <si>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</si>
  <si>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</si>
  <si>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</si>
  <si>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</si>
  <si>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</si>
  <si>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</si>
  <si>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</si>
  <si>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</si>
  <si>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</si>
  <si>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</si>
  <si>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</si>
  <si>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</si>
  <si>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</si>
  <si>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</si>
  <si>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</si>
  <si>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</si>
  <si>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</si>
  <si>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</si>
  <si>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</si>
  <si>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</si>
  <si>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</si>
  <si>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</si>
  <si>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</si>
  <si>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</si>
  <si>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</si>
  <si>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</si>
  <si>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</si>
  <si>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</si>
  <si>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</si>
  <si>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</si>
  <si>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</si>
  <si>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</si>
  <si>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</si>
  <si>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</si>
  <si>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</si>
  <si>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</si>
  <si>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</si>
  <si>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</si>
  <si>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</si>
  <si>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</si>
  <si>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</si>
  <si>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</si>
  <si>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</si>
  <si>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</si>
  <si>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</si>
  <si>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</si>
  <si>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</si>
  <si>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</si>
  <si>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</si>
  <si>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</si>
  <si>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</si>
  <si>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</si>
  <si>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</si>
  <si>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</si>
  <si>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</si>
  <si>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</si>
  <si>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</si>
  <si>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</si>
  <si>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</si>
  <si>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</si>
  <si>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</si>
  <si>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</si>
  <si>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</si>
  <si>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</si>
  <si>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</si>
  <si>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</si>
  <si>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</si>
  <si>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</si>
  <si>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</si>
  <si>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</si>
  <si>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</si>
  <si>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</si>
  <si>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</si>
  <si>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</si>
  <si>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</si>
  <si>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</si>
  <si>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</si>
  <si>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</si>
  <si>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</si>
  <si>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</si>
  <si>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</si>
  <si>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</si>
  <si>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</si>
  <si>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</si>
  <si>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</si>
  <si>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</si>
  <si>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</si>
  <si>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</si>
  <si>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</si>
  <si>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</si>
  <si>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</si>
  <si>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</si>
  <si>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</si>
  <si>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</si>
  <si>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</si>
  <si>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</si>
  <si>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</si>
  <si>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</si>
  <si>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</si>
  <si>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</si>
  <si>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</si>
  <si>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</si>
  <si>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</si>
  <si>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</si>
  <si>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</si>
  <si>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</si>
  <si>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</si>
  <si>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</si>
  <si>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</si>
  <si>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</si>
  <si>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</si>
  <si>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</si>
  <si>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</si>
  <si>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</si>
  <si>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</si>
  <si>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</si>
  <si>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</si>
  <si>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</si>
  <si>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</si>
  <si>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</si>
  <si>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</si>
  <si>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</si>
  <si>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</si>
  <si>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</si>
  <si>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</si>
  <si>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</si>
  <si>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</si>
  <si>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</si>
  <si>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</si>
  <si>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</si>
  <si>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</si>
  <si>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</si>
  <si>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</si>
  <si>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</si>
  <si>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</si>
  <si>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</si>
  <si>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</si>
  <si>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</si>
  <si>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</si>
  <si>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</si>
  <si>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</si>
  <si>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</si>
  <si>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</si>
  <si>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</si>
  <si>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</si>
  <si>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</si>
  <si>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</si>
  <si>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</si>
  <si>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</si>
  <si>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</si>
  <si>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</si>
  <si>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</si>
  <si>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</si>
  <si>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</si>
  <si>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</si>
  <si>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</si>
  <si>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</si>
  <si>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</si>
  <si>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</si>
  <si>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</si>
  <si>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</si>
  <si>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</si>
  <si>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</si>
  <si>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</si>
  <si>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</si>
  <si>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</si>
  <si>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</si>
  <si>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</si>
  <si>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</si>
  <si>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</si>
  <si>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</si>
  <si>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</si>
  <si>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</si>
  <si>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</si>
  <si>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</si>
  <si>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</si>
  <si>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</si>
  <si>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</si>
  <si>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</si>
  <si>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</si>
  <si>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</si>
  <si>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</si>
  <si>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</si>
  <si>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</si>
  <si>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</si>
  <si>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</si>
  <si>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</si>
  <si>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</si>
  <si>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</si>
  <si>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</si>
  <si>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</si>
  <si>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</si>
  <si>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</si>
  <si>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</si>
  <si>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</si>
  <si>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</si>
  <si>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</si>
  <si>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</si>
  <si>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</si>
  <si>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</si>
  <si>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</si>
  <si>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</si>
  <si>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</si>
  <si>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</si>
  <si>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</si>
  <si>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</si>
  <si>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</si>
  <si>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</si>
  <si>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</si>
  <si>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</si>
  <si>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</si>
  <si>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</si>
  <si>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</si>
  <si>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</si>
  <si>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</si>
  <si>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</si>
  <si>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</si>
  <si>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</si>
  <si>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</si>
  <si>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</si>
  <si>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</si>
  <si>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</si>
  <si>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</si>
  <si>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</si>
  <si>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</si>
  <si>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</si>
  <si>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</si>
  <si>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</si>
  <si>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</si>
  <si>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</si>
  <si>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</si>
  <si>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</si>
  <si>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</si>
  <si>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</si>
  <si>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</si>
  <si>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</si>
  <si>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</si>
  <si>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</si>
  <si>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</si>
  <si>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</si>
  <si>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</si>
  <si>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</si>
  <si>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</si>
  <si>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</si>
  <si>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</si>
  <si>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</si>
  <si>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</si>
  <si>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</si>
  <si>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</si>
  <si>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</si>
  <si>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</si>
  <si>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</si>
  <si>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</si>
  <si>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</si>
  <si>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</si>
  <si>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</si>
  <si>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</si>
  <si>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</si>
  <si>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</si>
  <si>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</si>
  <si>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</si>
  <si>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</si>
  <si>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</si>
  <si>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</si>
  <si>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</si>
  <si>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</si>
  <si>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</si>
  <si>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</si>
  <si>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</si>
  <si>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</si>
  <si>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</si>
  <si>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</si>
  <si>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</si>
  <si>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</si>
  <si>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</si>
  <si>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</si>
  <si>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</si>
  <si>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</si>
  <si>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</si>
  <si>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</si>
  <si>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</si>
  <si>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</si>
  <si>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</si>
  <si>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</si>
  <si>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</si>
  <si>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</si>
  <si>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</si>
  <si>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</si>
  <si>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</si>
  <si>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</si>
  <si>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</si>
  <si>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</si>
  <si>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</si>
  <si>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</si>
  <si>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</si>
  <si>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</si>
  <si>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</si>
  <si>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</si>
  <si>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</si>
  <si>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</si>
  <si>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</si>
  <si>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</si>
  <si>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</si>
  <si>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</si>
  <si>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</si>
  <si>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</si>
  <si>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</si>
  <si>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</si>
  <si>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</si>
  <si>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</si>
  <si>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</si>
  <si>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</si>
  <si>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</si>
  <si>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</si>
  <si>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</si>
  <si>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</si>
  <si>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</si>
  <si>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</si>
  <si>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</si>
  <si>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</si>
  <si>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</si>
  <si>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</si>
  <si>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</si>
  <si>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</si>
  <si>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</si>
  <si>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</si>
  <si>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</si>
  <si>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</si>
  <si>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</si>
  <si>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</si>
  <si>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</si>
  <si>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</si>
  <si>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</si>
  <si>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</si>
  <si>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</si>
  <si>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</si>
  <si>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</si>
  <si>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</si>
  <si>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</si>
  <si>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</si>
  <si>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</si>
  <si>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</si>
  <si>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</si>
  <si>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</si>
  <si>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</si>
  <si>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</si>
  <si>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</si>
  <si>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</si>
  <si>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</si>
  <si>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</si>
  <si>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</si>
  <si>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</si>
  <si>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</si>
  <si>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</si>
  <si>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</si>
  <si>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</si>
  <si>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</si>
  <si>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</si>
  <si>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</si>
  <si>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</si>
  <si>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</si>
  <si>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</si>
  <si>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</si>
  <si>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</si>
  <si>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</si>
  <si>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</si>
  <si>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</si>
  <si>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</si>
  <si>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</si>
  <si>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</si>
  <si>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</si>
  <si>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</si>
  <si>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</si>
  <si>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</si>
  <si>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</si>
  <si>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</si>
  <si>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</si>
  <si>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</si>
  <si>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</si>
  <si>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</si>
  <si>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</si>
  <si>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</si>
  <si>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</si>
  <si>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</si>
  <si>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</si>
  <si>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</si>
  <si>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</si>
  <si>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</si>
  <si>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</si>
  <si>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</si>
  <si>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</si>
  <si>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</si>
  <si>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</si>
  <si>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</si>
  <si>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</si>
  <si>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</si>
  <si>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</si>
  <si>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</si>
  <si>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</si>
  <si>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</si>
  <si>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</si>
  <si>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</si>
  <si>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</si>
  <si>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</si>
  <si>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</si>
  <si>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</si>
  <si>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</si>
  <si>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</si>
  <si>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</si>
  <si>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</si>
  <si>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</si>
  <si>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</si>
  <si>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</si>
  <si>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</si>
  <si>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</si>
  <si>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</si>
  <si>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</si>
  <si>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</si>
  <si>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</si>
  <si>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</si>
  <si>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</si>
  <si>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</si>
  <si>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</si>
  <si>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</si>
  <si>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</si>
  <si>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</si>
  <si>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</si>
  <si>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</si>
  <si>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</si>
  <si>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</si>
  <si>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</si>
  <si>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</si>
  <si>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</si>
  <si>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</si>
  <si>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</si>
  <si>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</si>
  <si>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</si>
  <si>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</si>
  <si>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</si>
  <si>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</si>
  <si>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</si>
  <si>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</si>
  <si>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</si>
  <si>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</si>
  <si>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</si>
  <si>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</si>
  <si>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</si>
  <si>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</si>
  <si>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</si>
  <si>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</si>
  <si>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</si>
  <si>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</si>
  <si>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</si>
  <si>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</si>
  <si>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</si>
  <si>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</si>
  <si>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</si>
  <si>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</si>
  <si>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</si>
  <si>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</si>
  <si>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</si>
  <si>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</si>
  <si>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</si>
  <si>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</si>
  <si>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</si>
  <si>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</si>
  <si>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</si>
  <si>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</si>
  <si>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</si>
  <si>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</si>
  <si>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</si>
  <si>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</si>
  <si>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</si>
  <si>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</si>
  <si>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</si>
  <si>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</si>
  <si>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</si>
  <si>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</si>
  <si>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</si>
  <si>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</si>
  <si>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</si>
  <si>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</si>
  <si>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</si>
  <si>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</si>
  <si>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</si>
  <si>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</si>
  <si>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</si>
  <si>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</si>
  <si>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</si>
  <si>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</si>
  <si>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</si>
  <si>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</si>
  <si>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</si>
  <si>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</si>
  <si>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</si>
  <si>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</si>
  <si>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</si>
  <si>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</si>
  <si>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</si>
  <si>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</si>
  <si>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</si>
  <si>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</si>
  <si>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</si>
  <si>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</si>
  <si>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</si>
  <si>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</si>
  <si>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</si>
  <si>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</si>
  <si>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</si>
  <si>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</si>
  <si>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</si>
  <si>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</si>
  <si>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</si>
  <si>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</si>
  <si>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</si>
  <si>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</si>
  <si>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</si>
  <si>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</si>
  <si>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</si>
  <si>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</si>
  <si>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</si>
  <si>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</si>
  <si>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</si>
  <si>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</si>
  <si>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</si>
  <si>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</si>
  <si>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</si>
  <si>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</si>
  <si>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</si>
  <si>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</si>
  <si>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</si>
  <si>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</si>
  <si>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</si>
  <si>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</si>
  <si>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</si>
  <si>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</si>
  <si>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</si>
  <si>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</si>
  <si>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</si>
  <si>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</si>
  <si>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</si>
  <si>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</si>
  <si>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</si>
  <si>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</si>
  <si>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</si>
  <si>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</si>
  <si>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</si>
  <si>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</si>
  <si>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</si>
  <si>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</si>
  <si>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</si>
  <si>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</si>
  <si>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</si>
  <si>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</si>
  <si>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</si>
  <si>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</si>
  <si>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</si>
  <si>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</si>
  <si>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</si>
  <si>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</si>
  <si>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</si>
  <si>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</si>
  <si>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</si>
  <si>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</si>
  <si>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</si>
  <si>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</si>
  <si>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</si>
  <si>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</si>
  <si>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</si>
  <si>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</si>
  <si>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</si>
  <si>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</si>
  <si>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</si>
  <si>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</si>
  <si>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</si>
  <si>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</si>
  <si>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</si>
  <si>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</si>
  <si>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</si>
  <si>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</si>
  <si>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</si>
  <si>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</si>
  <si>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</si>
  <si>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</si>
  <si>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</si>
  <si>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</si>
  <si>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</si>
  <si>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</si>
  <si>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</si>
  <si>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</si>
  <si>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</si>
  <si>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</si>
  <si>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</si>
  <si>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</si>
  <si>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</si>
  <si>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</si>
  <si>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</si>
  <si>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</si>
  <si>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</si>
  <si>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</si>
  <si>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</si>
  <si>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</si>
  <si>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</si>
  <si>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</si>
  <si>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</si>
  <si>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</si>
  <si>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</si>
  <si>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</si>
  <si>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</si>
  <si>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</si>
  <si>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</si>
  <si>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</si>
  <si>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</si>
  <si>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</si>
  <si>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</si>
  <si>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</si>
  <si>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</si>
  <si>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</si>
  <si>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</si>
  <si>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</si>
  <si>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</si>
  <si>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</si>
  <si>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</si>
  <si>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</si>
  <si>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</si>
  <si>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</si>
  <si>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</si>
  <si>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</si>
  <si>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</si>
  <si>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</si>
  <si>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</si>
  <si>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</si>
  <si>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</si>
  <si>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</si>
  <si>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</si>
  <si>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</si>
  <si>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</si>
  <si>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</si>
  <si>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</si>
  <si>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</si>
  <si>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</si>
  <si>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</si>
  <si>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</si>
  <si>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</si>
  <si>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</si>
  <si>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</si>
  <si>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</si>
  <si>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</si>
  <si>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</si>
  <si>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</si>
  <si>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</si>
  <si>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</si>
  <si>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</si>
  <si>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</si>
  <si>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</si>
  <si>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</si>
  <si>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</si>
  <si>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</si>
  <si>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</si>
  <si>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</si>
  <si>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</si>
  <si>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</si>
  <si>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</si>
  <si>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</si>
  <si>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</si>
  <si>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</si>
  <si>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</si>
  <si>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</si>
  <si>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</si>
  <si>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</si>
  <si>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</si>
  <si>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</si>
  <si>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</si>
  <si>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</si>
  <si>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</si>
  <si>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</si>
  <si>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</si>
  <si>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</si>
  <si>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</si>
  <si>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</si>
  <si>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</si>
  <si>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</si>
  <si>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</si>
  <si>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</si>
  <si>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</si>
  <si>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</si>
  <si>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</si>
  <si>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</si>
  <si>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</si>
  <si>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</si>
  <si>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</si>
  <si>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</si>
  <si>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</si>
  <si>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</si>
  <si>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</si>
  <si>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</si>
  <si>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</si>
  <si>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</si>
  <si>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</si>
  <si>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</si>
  <si>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</si>
  <si>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</si>
  <si>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</si>
  <si>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</si>
  <si>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</si>
  <si>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</si>
  <si>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</si>
  <si>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</si>
  <si>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</si>
  <si>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</si>
  <si>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</si>
  <si>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</si>
  <si>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</si>
  <si>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</si>
  <si>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</si>
  <si>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</si>
  <si>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</si>
  <si>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</si>
  <si>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</si>
  <si>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</si>
  <si>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</si>
  <si>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</si>
  <si>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</si>
  <si>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</si>
  <si>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</si>
  <si>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</si>
  <si>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</si>
  <si>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</si>
  <si>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</si>
  <si>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</si>
  <si>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</si>
  <si>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</si>
  <si>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</si>
  <si>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</si>
  <si>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</si>
  <si>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</si>
  <si>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</si>
  <si>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</si>
  <si>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</si>
  <si>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</si>
  <si>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</si>
  <si>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</si>
  <si>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</si>
  <si>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</si>
  <si>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</si>
  <si>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</si>
  <si>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</si>
  <si>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</si>
  <si>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</si>
  <si>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</si>
  <si>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</si>
  <si>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</si>
  <si>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</si>
  <si>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</si>
  <si>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</si>
  <si>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</si>
  <si>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</si>
  <si>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</si>
  <si>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</si>
  <si>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</si>
  <si>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</si>
  <si>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</si>
  <si>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</si>
  <si>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</si>
  <si>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</si>
  <si>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</si>
  <si>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</si>
  <si>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</si>
  <si>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</si>
  <si>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</si>
  <si>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</si>
  <si>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</si>
  <si>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</si>
  <si>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</si>
  <si>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</si>
  <si>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</si>
  <si>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</si>
  <si>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</si>
  <si>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</si>
  <si>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</si>
  <si>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</si>
  <si>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</si>
  <si>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</si>
  <si>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</si>
  <si>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</si>
  <si>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</si>
  <si>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</si>
  <si>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</si>
  <si>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</si>
  <si>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</si>
  <si>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</si>
  <si>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</si>
  <si>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</si>
  <si>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</si>
  <si>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</si>
  <si>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</si>
  <si>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</si>
  <si>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</si>
  <si>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</si>
  <si>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</si>
  <si>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</si>
  <si>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</si>
  <si>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</si>
  <si>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</si>
  <si>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</si>
  <si>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</si>
  <si>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</si>
  <si>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</si>
  <si>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</si>
  <si>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</si>
  <si>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</si>
  <si>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</si>
  <si>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</si>
  <si>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</si>
  <si>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</si>
  <si>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</si>
  <si>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</si>
  <si>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</si>
  <si>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</si>
  <si>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</si>
  <si>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</si>
  <si>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</si>
  <si>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</si>
  <si>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</si>
  <si>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</si>
  <si>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</si>
  <si>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</si>
  <si>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</si>
  <si>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</si>
  <si>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</si>
  <si>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</si>
  <si>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</si>
  <si>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</si>
  <si>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</si>
  <si>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</si>
  <si>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</si>
  <si>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</si>
  <si>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</si>
  <si>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</si>
  <si>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</si>
  <si>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</si>
  <si>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</si>
  <si>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</si>
  <si>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</si>
  <si>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</si>
  <si>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</si>
  <si>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</si>
  <si>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</si>
  <si>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</si>
  <si>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</si>
  <si>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</si>
  <si>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</si>
  <si>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</si>
  <si>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</si>
  <si>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</si>
  <si>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</si>
  <si>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</si>
  <si>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</si>
  <si>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</si>
  <si>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</si>
  <si>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</si>
  <si>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</si>
  <si>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</si>
  <si>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</si>
  <si>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</si>
  <si>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</si>
  <si>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</si>
  <si>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</si>
  <si>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</si>
  <si>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</si>
  <si>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</si>
  <si>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</si>
  <si>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</si>
  <si>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</si>
  <si>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</si>
  <si>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</si>
  <si>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</si>
  <si>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</si>
  <si>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</si>
  <si>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</si>
  <si>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</si>
  <si>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</si>
  <si>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</si>
  <si>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</si>
  <si>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</si>
  <si>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</si>
  <si>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</si>
  <si>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</si>
  <si>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</si>
  <si>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</si>
  <si>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</si>
  <si>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</si>
  <si>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</si>
  <si>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</si>
  <si>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</si>
  <si>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</si>
  <si>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</si>
  <si>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</si>
  <si>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</si>
  <si>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</si>
  <si>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</si>
  <si>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</si>
  <si>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</si>
  <si>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</si>
  <si>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</si>
  <si>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</si>
  <si>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</si>
  <si>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</si>
  <si>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</si>
  <si>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</si>
  <si>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</si>
  <si>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</si>
  <si>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</si>
  <si>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</si>
  <si>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</si>
  <si>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</si>
  <si>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</si>
  <si>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</si>
  <si>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</si>
  <si>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</si>
  <si>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</si>
  <si>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</si>
  <si>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</si>
  <si>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</si>
  <si>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</si>
  <si>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</si>
  <si>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</si>
  <si>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</si>
  <si>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</si>
  <si>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</si>
  <si>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</si>
  <si>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</si>
  <si>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</si>
  <si>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</si>
  <si>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</si>
  <si>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</si>
  <si>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</si>
  <si>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</si>
  <si>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</si>
  <si>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</si>
  <si>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</si>
  <si>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</si>
  <si>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</si>
  <si>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</si>
  <si>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</si>
  <si>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</si>
  <si>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</si>
  <si>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</si>
  <si>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</si>
  <si>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</si>
  <si>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</si>
  <si>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</si>
  <si>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</si>
  <si>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</si>
  <si>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</si>
  <si>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</si>
  <si>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</si>
  <si>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</si>
  <si>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</si>
  <si>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</si>
  <si>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</si>
  <si>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</si>
  <si>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</si>
  <si>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</si>
  <si>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</si>
  <si>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</si>
  <si>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</si>
  <si>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</si>
  <si>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</si>
  <si>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</si>
  <si>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</si>
  <si>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</si>
  <si>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</si>
  <si>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</si>
  <si>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</si>
  <si>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</si>
  <si>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</si>
  <si>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</si>
  <si>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</si>
  <si>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</si>
  <si>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</si>
  <si>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</si>
  <si>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</si>
  <si>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</si>
  <si>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</si>
  <si>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</si>
  <si>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</si>
  <si>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</si>
  <si>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</si>
  <si>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</si>
  <si>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</si>
  <si>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</si>
  <si>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</si>
  <si>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</si>
  <si>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</si>
  <si>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</si>
  <si>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</si>
  <si>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</si>
  <si>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</si>
  <si>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</si>
  <si>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</si>
  <si>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</si>
  <si>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</si>
  <si>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</si>
  <si>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</si>
  <si>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</si>
  <si>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</si>
  <si>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</si>
  <si>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</si>
  <si>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</si>
  <si>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</si>
  <si>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</si>
  <si>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</si>
  <si>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</si>
  <si>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</si>
  <si>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</si>
  <si>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</si>
  <si>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</si>
  <si>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</si>
  <si>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</si>
  <si>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</si>
  <si>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</si>
  <si>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</si>
  <si>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</si>
  <si>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</si>
  <si>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</si>
  <si>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</si>
  <si>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</si>
  <si>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</si>
  <si>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</si>
  <si>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</si>
  <si>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</si>
  <si>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</si>
  <si>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</si>
  <si>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</si>
  <si>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</si>
  <si>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</si>
  <si>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</si>
  <si>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</si>
  <si>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</si>
  <si>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</si>
  <si>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</si>
  <si>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</si>
  <si>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</si>
  <si>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</si>
  <si>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</si>
  <si>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</si>
  <si>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</si>
  <si>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</si>
  <si>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</si>
  <si>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</si>
  <si>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</si>
  <si>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</si>
  <si>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</si>
  <si>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</si>
  <si>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</si>
  <si>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</si>
  <si>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</si>
  <si>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</si>
  <si>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</si>
  <si>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</si>
  <si>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</si>
  <si>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</si>
  <si>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</si>
  <si>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</si>
  <si>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</si>
  <si>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</si>
  <si>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</si>
  <si>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</si>
  <si>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</si>
  <si>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</si>
  <si>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</si>
  <si>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</si>
  <si>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</si>
  <si>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</si>
  <si>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</si>
  <si>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</si>
  <si>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</si>
  <si>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</si>
  <si>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</si>
  <si>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</si>
  <si>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</si>
  <si>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</si>
  <si>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</si>
  <si>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</si>
  <si>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</si>
  <si>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</si>
  <si>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</si>
  <si>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</si>
  <si>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</si>
  <si>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</si>
  <si>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</si>
  <si>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</si>
  <si>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</si>
  <si>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</si>
  <si>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</si>
  <si>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</si>
  <si>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</si>
  <si>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</si>
  <si>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</si>
  <si>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</si>
  <si>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</si>
  <si>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</si>
  <si>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</si>
  <si>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</si>
  <si>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</si>
  <si>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</si>
  <si>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</si>
  <si>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</si>
  <si>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</si>
  <si>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</si>
  <si>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</si>
  <si>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</si>
  <si>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</si>
  <si>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</si>
  <si>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</si>
  <si>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</si>
  <si>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</si>
  <si>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</si>
  <si>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</si>
  <si>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</si>
  <si>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</si>
  <si>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</si>
  <si>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</si>
  <si>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</si>
  <si>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</si>
  <si>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</si>
  <si>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</si>
  <si>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</si>
  <si>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</si>
  <si>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</si>
  <si>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</si>
  <si>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</si>
  <si>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</si>
  <si>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</si>
  <si>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</si>
  <si>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</si>
  <si>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</si>
  <si>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</si>
  <si>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</si>
  <si>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</si>
  <si>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</si>
  <si>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</si>
  <si>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</si>
  <si>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</si>
  <si>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</si>
  <si>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</si>
  <si>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</si>
  <si>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</si>
  <si>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</si>
  <si>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</si>
  <si>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</si>
  <si>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</si>
  <si>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</si>
  <si>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</si>
  <si>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</si>
  <si>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</si>
  <si>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</si>
  <si>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</si>
  <si>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</si>
  <si>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</si>
  <si>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</si>
  <si>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</si>
  <si>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</si>
  <si>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</si>
  <si>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</si>
  <si>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</si>
  <si>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</si>
  <si>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</si>
  <si>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</si>
  <si>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</si>
  <si>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</si>
  <si>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</si>
  <si>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</si>
  <si>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</si>
  <si>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</si>
  <si>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</si>
  <si>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</si>
  <si>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</si>
  <si>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</si>
  <si>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</si>
  <si>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</si>
  <si>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</si>
  <si>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</si>
  <si>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</si>
  <si>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</si>
  <si>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</si>
  <si>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</si>
  <si>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</si>
  <si>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</si>
  <si>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</si>
  <si>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</si>
  <si>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</si>
  <si>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</si>
  <si>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</si>
  <si>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</si>
  <si>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</si>
  <si>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</si>
  <si>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</si>
  <si>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</si>
  <si>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</si>
  <si>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</si>
  <si>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</si>
  <si>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</si>
  <si>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</si>
  <si>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</si>
  <si>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</si>
  <si>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</si>
  <si>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</si>
  <si>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</si>
  <si>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</si>
  <si>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</si>
  <si>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</si>
  <si>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</si>
  <si>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</si>
  <si>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</si>
  <si>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</si>
  <si>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</si>
  <si>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</si>
  <si>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</si>
  <si>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</si>
  <si>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</si>
  <si>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</si>
  <si>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</si>
  <si>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</si>
  <si>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</si>
  <si>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</si>
  <si>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</si>
  <si>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</si>
  <si>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</si>
  <si>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</si>
  <si>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</si>
  <si>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</si>
  <si>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</si>
  <si>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</si>
  <si>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</si>
  <si>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</si>
  <si>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</si>
  <si>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</si>
  <si>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</si>
  <si>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</si>
  <si>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</si>
  <si>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</si>
  <si>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</si>
  <si>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</si>
  <si>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</si>
  <si>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</si>
  <si>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</si>
  <si>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</si>
  <si>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</si>
  <si>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</si>
  <si>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</si>
  <si>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</si>
  <si>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</si>
  <si>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</si>
  <si>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</si>
  <si>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</si>
  <si>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</si>
  <si>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</si>
  <si>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</si>
  <si>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</si>
  <si>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</si>
  <si>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</si>
  <si>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</si>
  <si>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</si>
  <si>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</si>
  <si>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</si>
  <si>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</si>
  <si>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</si>
  <si>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</si>
  <si>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</si>
  <si>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</si>
  <si>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</si>
  <si>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</si>
  <si>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</si>
  <si>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</si>
  <si>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</si>
  <si>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</si>
  <si>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</si>
  <si>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</si>
  <si>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</si>
  <si>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</si>
  <si>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</si>
  <si>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</si>
  <si>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</si>
  <si>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</si>
  <si>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</si>
  <si>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</si>
  <si>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</si>
  <si>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</si>
  <si>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</si>
  <si>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</si>
  <si>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</si>
  <si>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</si>
  <si>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</si>
  <si>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</si>
  <si>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</si>
  <si>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</si>
  <si>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</si>
  <si>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</si>
  <si>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</si>
  <si>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</si>
  <si>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</si>
  <si>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</si>
  <si>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</si>
  <si>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</si>
  <si>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</si>
  <si>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</si>
  <si>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</si>
  <si>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</si>
  <si>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</si>
  <si>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</si>
  <si>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</si>
  <si>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</si>
  <si>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</si>
  <si>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</si>
  <si>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</si>
  <si>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</si>
  <si>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</si>
  <si>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</si>
  <si>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</si>
  <si>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</si>
  <si>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</si>
  <si>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</si>
  <si>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</si>
  <si>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</si>
  <si>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</si>
  <si>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</si>
  <si>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</si>
  <si>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</si>
  <si>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</si>
  <si>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</si>
  <si>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</si>
  <si>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</si>
  <si>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</si>
  <si>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</si>
  <si>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</si>
  <si>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</si>
  <si>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</si>
  <si>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</si>
  <si>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</si>
  <si>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</si>
  <si>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</si>
  <si>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</si>
  <si>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</si>
  <si>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</si>
  <si>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</si>
  <si>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</si>
  <si>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</si>
  <si>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</si>
  <si>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</si>
  <si>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</si>
  <si>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</si>
  <si>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</si>
  <si>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</si>
  <si>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</si>
  <si>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</si>
  <si>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</si>
  <si>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</si>
  <si>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</si>
  <si>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</si>
  <si>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</si>
  <si>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</si>
  <si>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</si>
  <si>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</si>
  <si>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</si>
  <si>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</si>
  <si>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</si>
  <si>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</si>
  <si>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</si>
  <si>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</si>
  <si>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</si>
  <si>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</si>
  <si>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</si>
  <si>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</si>
  <si>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</si>
  <si>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</si>
  <si>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</si>
  <si>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</si>
  <si>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</si>
  <si>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</si>
  <si>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</si>
  <si>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</si>
  <si>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</si>
  <si>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</si>
  <si>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</si>
  <si>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</si>
  <si>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</si>
  <si>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</si>
  <si>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</si>
  <si>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</si>
  <si>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</si>
  <si>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</si>
  <si>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</si>
  <si>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</si>
  <si>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</si>
  <si>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</si>
  <si>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</si>
  <si>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</si>
  <si>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</si>
  <si>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</si>
  <si>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</si>
  <si>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</si>
  <si>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</si>
  <si>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</si>
  <si>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</si>
  <si>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</si>
  <si>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</si>
  <si>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</si>
  <si>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</si>
  <si>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</si>
  <si>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</si>
  <si>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</si>
  <si>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</si>
  <si>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</si>
  <si>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</si>
  <si>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</si>
  <si>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</si>
  <si>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</si>
  <si>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</si>
  <si>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</si>
  <si>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</si>
  <si>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</si>
  <si>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</si>
  <si>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</si>
  <si>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</si>
  <si>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</si>
  <si>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</si>
  <si>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</si>
  <si>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</si>
  <si>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</si>
  <si>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</si>
  <si>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</si>
  <si>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</si>
  <si>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</si>
  <si>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</si>
  <si>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</si>
  <si>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</si>
  <si>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</si>
  <si>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</si>
  <si>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</si>
  <si>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</si>
  <si>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</si>
  <si>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</si>
  <si>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</si>
  <si>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</si>
  <si>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</si>
  <si>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</si>
  <si>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</si>
  <si>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</si>
  <si>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</si>
  <si>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</si>
  <si>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</si>
  <si>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</si>
  <si>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</si>
  <si>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</si>
  <si>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</si>
  <si>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</si>
  <si>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</si>
  <si>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</si>
  <si>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</si>
  <si>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</si>
  <si>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</si>
  <si>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</si>
  <si>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</si>
  <si>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</si>
  <si>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</si>
  <si>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</si>
  <si>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</si>
  <si>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</si>
  <si>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</si>
  <si>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</si>
  <si>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</si>
  <si>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</si>
  <si>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</si>
  <si>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</si>
  <si>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</si>
  <si>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</si>
  <si>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</si>
  <si>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</si>
  <si>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</si>
  <si>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</si>
  <si>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</si>
  <si>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</si>
  <si>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</si>
  <si>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</si>
  <si>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</si>
  <si>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</si>
  <si>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</si>
  <si>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</si>
  <si>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</si>
  <si>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</si>
  <si>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</si>
  <si>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</si>
  <si>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</si>
  <si>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</si>
  <si>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</si>
  <si>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</si>
  <si>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</si>
  <si>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</si>
  <si>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</si>
  <si>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</si>
  <si>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</si>
  <si>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</si>
  <si>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</si>
  <si>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</si>
  <si>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</si>
  <si>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</si>
  <si>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</si>
  <si>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</si>
  <si>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</si>
  <si>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</si>
  <si>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</si>
  <si>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</si>
  <si>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</si>
  <si>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</si>
  <si>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</si>
  <si>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</si>
  <si>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</si>
  <si>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</si>
  <si>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</si>
  <si>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</si>
  <si>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</si>
  <si>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</si>
  <si>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</si>
  <si>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</si>
  <si>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</si>
  <si>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</si>
  <si>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</si>
  <si>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</si>
  <si>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</si>
  <si>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</si>
  <si>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</si>
  <si>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</si>
  <si>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</si>
  <si>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</si>
  <si>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</si>
  <si>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</si>
  <si>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</si>
  <si>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</si>
  <si>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</si>
  <si>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</si>
  <si>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</si>
  <si>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</si>
  <si>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</si>
  <si>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</si>
  <si>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</si>
  <si>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</si>
  <si>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</si>
  <si>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</si>
  <si>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</si>
  <si>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</si>
  <si>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</si>
  <si>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</si>
  <si>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</si>
  <si>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</si>
  <si>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</si>
  <si>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</si>
  <si>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</si>
  <si>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</si>
  <si>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</si>
  <si>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</si>
  <si>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</si>
  <si>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</si>
  <si>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</si>
  <si>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</si>
  <si>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</si>
  <si>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</si>
  <si>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</si>
  <si>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</si>
  <si>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</si>
  <si>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</si>
  <si>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</si>
  <si>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</si>
  <si>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</si>
  <si>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</si>
  <si>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</si>
  <si>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</si>
  <si>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</si>
  <si>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</si>
  <si>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</si>
  <si>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</si>
  <si>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</si>
  <si>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</si>
  <si>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</si>
  <si>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</si>
  <si>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</si>
  <si>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</si>
  <si>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</si>
  <si>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</si>
  <si>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</si>
  <si>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</si>
  <si>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</si>
  <si>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</si>
  <si>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</si>
  <si>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</si>
  <si>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</si>
  <si>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</si>
  <si>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</si>
  <si>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</si>
  <si>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</si>
  <si>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</si>
  <si>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</si>
  <si>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</si>
  <si>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</si>
  <si>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</si>
  <si>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</si>
  <si>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</si>
  <si>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</si>
  <si>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</si>
  <si>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</si>
  <si>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</si>
  <si>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</si>
  <si>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</si>
  <si>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</si>
  <si>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</si>
  <si>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</si>
  <si>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</si>
  <si>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</si>
  <si>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</si>
  <si>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</si>
  <si>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</si>
  <si>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</si>
  <si>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</si>
  <si>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</si>
  <si>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</si>
  <si>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</si>
  <si>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</si>
  <si>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</si>
  <si>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</si>
  <si>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</si>
  <si>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</si>
  <si>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</si>
  <si>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</si>
  <si>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</si>
  <si>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</si>
  <si>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</si>
  <si>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</si>
  <si>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</si>
  <si>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</si>
  <si>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</si>
  <si>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</si>
  <si>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</si>
  <si>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</si>
  <si>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</si>
  <si>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</si>
  <si>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</si>
  <si>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</si>
  <si>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</si>
  <si>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</si>
  <si>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</si>
  <si>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</si>
  <si>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</si>
  <si>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</si>
  <si>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</si>
  <si>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</si>
  <si>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</si>
  <si>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</si>
  <si>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</si>
  <si>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</si>
  <si>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</si>
  <si>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</si>
  <si>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</si>
  <si>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</si>
  <si>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</si>
  <si>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</si>
  <si>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</si>
  <si>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</si>
  <si>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</si>
  <si>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</si>
  <si>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</si>
  <si>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</si>
  <si>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</si>
  <si>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</si>
  <si>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</si>
  <si>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</si>
  <si>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</si>
  <si>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</si>
  <si>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</si>
  <si>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</si>
  <si>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</si>
  <si>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</si>
  <si>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</si>
  <si>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</si>
  <si>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</si>
  <si>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</si>
  <si>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</si>
  <si>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</si>
  <si>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</si>
  <si>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</si>
  <si>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</si>
  <si>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</si>
  <si>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</si>
  <si>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</si>
  <si>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</si>
  <si>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</si>
  <si>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</si>
  <si>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</si>
  <si>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</si>
  <si>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</si>
  <si>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</si>
  <si>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</si>
  <si>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</si>
  <si>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</si>
  <si>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</si>
  <si>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</si>
  <si>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</si>
  <si>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</si>
  <si>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</si>
  <si>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</si>
  <si>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</si>
  <si>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</si>
  <si>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</si>
  <si>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</si>
  <si>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</si>
  <si>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</si>
  <si>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</si>
  <si>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</si>
  <si>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</si>
  <si>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</si>
  <si>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</si>
  <si>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</si>
  <si>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</si>
  <si>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</si>
  <si>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</si>
  <si>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</si>
  <si>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</si>
  <si>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</si>
  <si>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</si>
  <si>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</si>
  <si>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</si>
  <si>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</si>
  <si>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</si>
  <si>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</si>
  <si>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</si>
  <si>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</si>
  <si>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</si>
  <si>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</si>
  <si>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</si>
  <si>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</si>
  <si>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</si>
  <si>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</si>
  <si>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</si>
  <si>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</si>
  <si>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</si>
  <si>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</si>
  <si>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</si>
  <si>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</si>
  <si>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</si>
  <si>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</si>
  <si>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</si>
  <si>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</si>
  <si>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</si>
  <si>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</si>
  <si>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</si>
  <si>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</si>
  <si>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</si>
  <si>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</si>
  <si>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</si>
  <si>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</si>
  <si>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</si>
  <si>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</si>
  <si>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</si>
  <si>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</si>
  <si>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</si>
  <si>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</si>
  <si>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</si>
  <si>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</si>
  <si>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</si>
  <si>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</si>
  <si>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</si>
  <si>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</si>
  <si>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</si>
  <si>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</si>
  <si>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</si>
  <si>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</si>
  <si>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</si>
  <si>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</si>
  <si>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</si>
  <si>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</si>
  <si>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</si>
  <si>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</si>
  <si>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</si>
  <si>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</si>
  <si>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</si>
  <si>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</si>
  <si>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</si>
  <si>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</si>
  <si>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</si>
  <si>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</si>
  <si>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</si>
  <si>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</si>
  <si>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</si>
  <si>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</si>
  <si>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</si>
  <si>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</si>
  <si>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</si>
  <si>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</si>
  <si>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</si>
  <si>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</si>
  <si>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</si>
  <si>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</si>
  <si>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</si>
  <si>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</si>
  <si>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</si>
  <si>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</si>
  <si>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</si>
  <si>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</si>
  <si>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</si>
  <si>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</si>
  <si>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</si>
  <si>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</si>
  <si>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</si>
  <si>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</si>
  <si>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</si>
  <si>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</si>
  <si>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</si>
  <si>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</si>
  <si>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</si>
  <si>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</si>
  <si>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</si>
  <si>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</si>
  <si>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</si>
  <si>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</si>
  <si>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</si>
  <si>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</si>
  <si>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</si>
  <si>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</si>
  <si>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</si>
  <si>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</si>
  <si>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</si>
  <si>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</si>
  <si>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</si>
  <si>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</si>
  <si>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</si>
  <si>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</si>
  <si>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</si>
  <si>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</si>
  <si>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</si>
  <si>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</si>
  <si>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</si>
  <si>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</si>
  <si>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</si>
  <si>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</si>
  <si>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</si>
  <si>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</si>
  <si>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</si>
  <si>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</si>
  <si>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</si>
  <si>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</si>
  <si>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</si>
  <si>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</si>
  <si>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</si>
  <si>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</si>
  <si>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</si>
  <si>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</si>
  <si>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</si>
  <si>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</si>
  <si>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</si>
  <si>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</si>
  <si>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</si>
  <si>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</si>
  <si>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</si>
  <si>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</si>
  <si>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</si>
  <si>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</si>
  <si>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</si>
  <si>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</si>
  <si>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</si>
  <si>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</si>
  <si>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</si>
  <si>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</si>
  <si>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</si>
  <si>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</si>
  <si>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</si>
  <si>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</si>
  <si>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</si>
  <si>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</si>
  <si>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</si>
  <si>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</si>
  <si>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</si>
  <si>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</si>
  <si>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</si>
  <si>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</si>
  <si>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</si>
  <si>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</si>
  <si>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</si>
  <si>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</si>
  <si>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</si>
  <si>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</si>
  <si>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</si>
  <si>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</si>
  <si>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</si>
  <si>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</si>
  <si>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</si>
  <si>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</si>
  <si>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</si>
  <si>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</si>
  <si>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</si>
  <si>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</si>
  <si>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</si>
  <si>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</si>
  <si>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</si>
  <si>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</si>
  <si>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</si>
  <si>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</si>
  <si>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</si>
  <si>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</si>
  <si>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</si>
  <si>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</si>
  <si>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</si>
  <si>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</si>
  <si>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</si>
  <si>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</si>
  <si>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</si>
  <si>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</si>
  <si>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</si>
  <si>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</si>
  <si>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</si>
  <si>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</si>
  <si>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</si>
  <si>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</si>
  <si>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</si>
  <si>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</si>
  <si>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</si>
  <si>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</si>
  <si>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</si>
  <si>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</si>
  <si>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</si>
  <si>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</si>
  <si>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</si>
  <si>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</si>
  <si>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</si>
  <si>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</si>
  <si>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</si>
  <si>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</si>
  <si>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</si>
  <si>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</si>
  <si>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</si>
  <si>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</si>
  <si>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</si>
  <si>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</si>
  <si>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</si>
  <si>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</si>
  <si>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</si>
  <si>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</si>
  <si>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</si>
  <si>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</si>
  <si>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</si>
  <si>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</si>
  <si>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</si>
  <si>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</si>
  <si>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</si>
  <si>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</si>
  <si>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</si>
  <si>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</si>
  <si>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</si>
  <si>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</si>
  <si>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</si>
  <si>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</si>
  <si>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</si>
  <si>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</si>
  <si>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</si>
  <si>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</si>
  <si>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</si>
  <si>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</si>
  <si>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</si>
  <si>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</si>
  <si>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</si>
  <si>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</si>
  <si>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</si>
  <si>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</si>
  <si>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</si>
  <si>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</si>
  <si>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</si>
  <si>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</si>
  <si>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</si>
  <si>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</si>
  <si>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</si>
  <si>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</si>
  <si>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</si>
  <si>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</si>
  <si>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</si>
  <si>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</si>
  <si>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</si>
  <si>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</si>
  <si>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</si>
  <si>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</si>
  <si>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</si>
  <si>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</si>
  <si>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</si>
  <si>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</si>
  <si>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</si>
  <si>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</si>
  <si>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</si>
  <si>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</si>
  <si>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</si>
  <si>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</si>
  <si>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</si>
  <si>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</si>
  <si>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</si>
  <si>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</si>
  <si>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</si>
  <si>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</si>
  <si>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</si>
  <si>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</si>
  <si>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</si>
  <si>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</si>
  <si>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</si>
  <si>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</si>
  <si>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</si>
  <si>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</si>
  <si>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</si>
  <si>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</si>
  <si>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</si>
  <si>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</si>
  <si>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</si>
  <si>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</si>
  <si>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</si>
  <si>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</si>
  <si>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</si>
  <si>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</si>
  <si>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</si>
  <si>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</si>
  <si>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</si>
  <si>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</si>
  <si>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</si>
  <si>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</si>
  <si>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</si>
  <si>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</si>
  <si>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</si>
  <si>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</si>
  <si>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</si>
  <si>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</si>
  <si>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</si>
  <si>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</si>
  <si>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</si>
  <si>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</si>
  <si>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</si>
  <si>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</si>
  <si>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</si>
  <si>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</si>
  <si>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</si>
  <si>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</si>
  <si>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</si>
  <si>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</si>
  <si>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</si>
  <si>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</si>
  <si>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</si>
  <si>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</si>
  <si>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</si>
  <si>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</si>
  <si>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</si>
  <si>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</si>
  <si>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</si>
  <si>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</si>
  <si>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</si>
  <si>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</si>
  <si>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</si>
  <si>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</si>
  <si>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</si>
  <si>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</si>
  <si>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</si>
  <si>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</si>
  <si>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</si>
  <si>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</si>
  <si>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</si>
  <si>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</si>
  <si>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</si>
  <si>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</si>
  <si>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</si>
  <si>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</si>
  <si>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</si>
  <si>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</si>
  <si>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</si>
  <si>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</si>
  <si>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</si>
  <si>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</si>
  <si>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</si>
  <si>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</si>
  <si>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</si>
  <si>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</si>
  <si>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</si>
  <si>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</si>
  <si>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</si>
  <si>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</si>
  <si>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</si>
  <si>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</si>
  <si>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</si>
  <si>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</si>
  <si>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</si>
  <si>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</si>
  <si>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</si>
  <si>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</si>
  <si>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</si>
  <si>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</si>
  <si>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</si>
  <si>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</si>
  <si>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</si>
  <si>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</si>
  <si>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</si>
  <si>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</si>
  <si>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</si>
  <si>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</si>
  <si>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</si>
  <si>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</si>
  <si>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</si>
  <si>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</si>
  <si>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</si>
  <si>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</si>
  <si>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</si>
  <si>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</si>
  <si>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</si>
  <si>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</si>
  <si>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</si>
  <si>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</si>
  <si>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</si>
  <si>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</si>
  <si>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</si>
  <si>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</si>
  <si>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</si>
  <si>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</si>
  <si>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</si>
  <si>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</si>
  <si>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</si>
  <si>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</si>
  <si>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</si>
  <si>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</si>
  <si>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</si>
  <si>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</si>
  <si>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</si>
  <si>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</si>
  <si>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</si>
  <si>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</si>
  <si>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</si>
  <si>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</si>
  <si>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</si>
  <si>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</si>
  <si>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</si>
  <si>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</si>
  <si>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</si>
  <si>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</si>
  <si>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</si>
  <si>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</si>
  <si>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</si>
  <si>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</si>
  <si>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</si>
  <si>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</si>
  <si>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</si>
  <si>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</si>
  <si>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</si>
  <si>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</si>
  <si>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</si>
  <si>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</si>
  <si>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</si>
  <si>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</si>
  <si>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</si>
  <si>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</si>
  <si>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</si>
  <si>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</si>
  <si>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</si>
  <si>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</si>
  <si>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</si>
  <si>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</si>
  <si>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</si>
  <si>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</si>
  <si>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</si>
  <si>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</si>
  <si>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</si>
  <si>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</si>
  <si>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</si>
  <si>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</si>
  <si>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</si>
  <si>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</si>
  <si>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</si>
  <si>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</si>
  <si>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</si>
  <si>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</si>
  <si>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</si>
  <si>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</si>
  <si>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</si>
  <si>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</si>
  <si>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</si>
  <si>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</si>
  <si>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</si>
  <si>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</si>
  <si>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</si>
  <si>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</si>
  <si>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</si>
  <si>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</si>
  <si>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</si>
  <si>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</si>
  <si>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</si>
  <si>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</si>
  <si>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</si>
  <si>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</si>
  <si>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</si>
  <si>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</si>
  <si>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</si>
  <si>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</si>
  <si>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</si>
  <si>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</si>
  <si>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</si>
  <si>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</si>
  <si>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</si>
  <si>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</si>
  <si>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</si>
  <si>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</si>
  <si>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</si>
  <si>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</si>
  <si>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</si>
  <si>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</si>
  <si>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</si>
  <si>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</si>
  <si>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</si>
  <si>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</si>
  <si>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</si>
  <si>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</si>
  <si>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</si>
  <si>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</si>
  <si>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</si>
  <si>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</si>
  <si>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</si>
  <si>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</si>
  <si>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</si>
  <si>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</si>
  <si>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</si>
  <si>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</si>
  <si>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</si>
  <si>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</si>
  <si>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</si>
  <si>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</si>
  <si>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</si>
  <si>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</si>
  <si>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</si>
  <si>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</si>
  <si>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</si>
  <si>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</si>
  <si>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</si>
  <si>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</si>
  <si>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</si>
  <si>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</si>
  <si>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</si>
  <si>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</si>
  <si>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</si>
  <si>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</si>
  <si>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</si>
  <si>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</si>
  <si>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</si>
  <si>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</si>
  <si>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</si>
  <si>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</si>
  <si>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</si>
  <si>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</si>
  <si>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</si>
  <si>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</si>
  <si>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</si>
  <si>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</si>
  <si>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</si>
  <si>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</si>
  <si>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</si>
  <si>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</si>
  <si>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</si>
  <si>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</si>
  <si>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</si>
  <si>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</si>
  <si>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</si>
  <si>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</si>
  <si>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</si>
  <si>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</si>
  <si>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</si>
  <si>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</si>
  <si>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</si>
  <si>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</si>
  <si>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</si>
  <si>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</si>
  <si>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</si>
  <si>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</si>
  <si>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</si>
  <si>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</si>
  <si>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</si>
  <si>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</si>
  <si>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</si>
  <si>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</si>
  <si>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</si>
  <si>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</si>
  <si>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</si>
  <si>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</si>
  <si>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</si>
  <si>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</si>
  <si>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</si>
  <si>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</si>
  <si>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</si>
  <si>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</si>
  <si>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</si>
  <si>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</si>
  <si>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</si>
  <si>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</si>
  <si>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</si>
  <si>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</si>
  <si>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</si>
  <si>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</si>
  <si>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</si>
  <si>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</si>
  <si>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</si>
  <si>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</si>
  <si>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</si>
  <si>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</si>
  <si>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</si>
  <si>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</si>
  <si>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</si>
  <si>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</si>
  <si>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</si>
  <si>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</si>
  <si>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</si>
  <si>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</si>
  <si>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</si>
  <si>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</si>
  <si>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</si>
  <si>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</si>
  <si>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</si>
  <si>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</si>
  <si>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</si>
  <si>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</si>
  <si>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</si>
  <si>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</si>
  <si>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</si>
  <si>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</si>
  <si>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</si>
  <si>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</si>
  <si>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</si>
  <si>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</si>
  <si>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</si>
  <si>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</si>
  <si>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</si>
  <si>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</si>
  <si>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</si>
  <si>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</si>
  <si>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</si>
  <si>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</si>
  <si>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</si>
  <si>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</si>
  <si>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</si>
  <si>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</si>
  <si>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</si>
  <si>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</si>
  <si>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</si>
  <si>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</si>
  <si>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</si>
  <si>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</si>
  <si>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</si>
  <si>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</si>
  <si>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</si>
  <si>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</si>
  <si>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</si>
  <si>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</si>
  <si>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</si>
  <si>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</si>
  <si>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</si>
  <si>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</si>
  <si>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</si>
  <si>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</si>
  <si>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</si>
  <si>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</si>
  <si>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</si>
  <si>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</si>
  <si>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</si>
  <si>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</si>
  <si>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</si>
  <si>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</si>
  <si>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</si>
  <si>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</si>
  <si>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</si>
  <si>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</si>
  <si>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</si>
  <si>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</si>
  <si>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</si>
  <si>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</si>
  <si>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</si>
  <si>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</si>
  <si>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</si>
  <si>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</si>
  <si>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</si>
  <si>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</si>
  <si>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</si>
  <si>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</si>
  <si>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</si>
  <si>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</si>
  <si>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</si>
  <si>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</si>
  <si>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</si>
  <si>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</si>
  <si>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</si>
  <si>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</si>
  <si>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</si>
  <si>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</si>
  <si>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</si>
  <si>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</si>
  <si>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</si>
  <si>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</si>
  <si>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</si>
  <si>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</si>
  <si>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</si>
  <si>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</si>
  <si>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</si>
  <si>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</si>
  <si>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</si>
  <si>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</si>
  <si>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</si>
  <si>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</si>
  <si>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</si>
  <si>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</si>
  <si>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</si>
  <si>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</si>
  <si>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</si>
  <si>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</si>
  <si>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</si>
  <si>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</si>
  <si>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</si>
  <si>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</si>
  <si>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</si>
  <si>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</si>
  <si>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</si>
  <si>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</si>
  <si>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</si>
  <si>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</si>
  <si>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</si>
  <si>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</si>
  <si>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</si>
  <si>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</si>
  <si>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</si>
  <si>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</si>
  <si>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</si>
  <si>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</si>
  <si>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</si>
  <si>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</si>
  <si>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</si>
  <si>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</si>
  <si>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</si>
  <si>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</si>
  <si>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</si>
  <si>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</si>
  <si>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</si>
  <si>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</si>
  <si>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</si>
  <si>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</si>
  <si>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</si>
  <si>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</si>
  <si>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</si>
  <si>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</si>
  <si>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</si>
  <si>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</si>
  <si>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</si>
  <si>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</si>
  <si>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</si>
  <si>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</si>
  <si>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</si>
  <si>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</si>
  <si>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</si>
  <si>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</si>
  <si>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</si>
  <si>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</si>
  <si>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</si>
  <si>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</si>
  <si>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</si>
  <si>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</si>
  <si>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</si>
  <si>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</si>
  <si>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</si>
  <si>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</si>
  <si>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</si>
  <si>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</si>
  <si>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</si>
  <si>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</si>
  <si>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</si>
  <si>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</si>
  <si>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</si>
  <si>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</si>
  <si>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</si>
  <si>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</si>
  <si>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</si>
  <si>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</si>
  <si>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</si>
  <si>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</si>
  <si>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</si>
  <si>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</si>
  <si>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</si>
  <si>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</si>
  <si>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</si>
  <si>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</si>
  <si>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</si>
  <si>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</si>
  <si>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</si>
  <si>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</si>
  <si>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</si>
  <si>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</si>
  <si>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</si>
  <si>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</si>
  <si>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</si>
  <si>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</si>
  <si>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</si>
  <si>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</si>
  <si>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</si>
  <si>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</si>
  <si>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</si>
  <si>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</si>
  <si>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</si>
  <si>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</si>
  <si>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</si>
  <si>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</si>
  <si>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</si>
  <si>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</si>
  <si>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</si>
  <si>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</si>
  <si>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</si>
  <si>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</si>
  <si>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</si>
  <si>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</si>
  <si>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</si>
  <si>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</si>
  <si>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</si>
  <si>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</si>
  <si>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</si>
  <si>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</si>
  <si>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</si>
  <si>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</si>
  <si>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</si>
  <si>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</si>
  <si>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</si>
  <si>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</si>
  <si>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</si>
  <si>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</si>
  <si>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</si>
  <si>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</si>
  <si>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</si>
  <si>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</si>
  <si>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</si>
  <si>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</si>
  <si>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</si>
  <si>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</si>
  <si>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</si>
  <si>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</si>
  <si>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</si>
  <si>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</si>
  <si>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</si>
  <si>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</si>
  <si>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</si>
  <si>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</si>
  <si>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</si>
  <si>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</si>
  <si>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</si>
  <si>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</si>
  <si>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</si>
  <si>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</si>
  <si>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</si>
  <si>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</si>
  <si>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</si>
  <si>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</si>
  <si>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</si>
  <si>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</si>
  <si>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</si>
  <si>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</si>
  <si>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</si>
  <si>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</si>
  <si>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</si>
  <si>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</si>
  <si>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</si>
  <si>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</si>
  <si>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</si>
  <si>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</si>
  <si>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</si>
  <si>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</si>
  <si>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</si>
  <si>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</si>
  <si>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</si>
  <si>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</si>
  <si>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</si>
  <si>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</si>
  <si>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</si>
  <si>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</si>
  <si>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</si>
  <si>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</si>
  <si>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</si>
  <si>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</si>
  <si>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</si>
  <si>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</si>
  <si>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</si>
  <si>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</si>
  <si>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</si>
  <si>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</si>
  <si>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</si>
  <si>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</si>
  <si>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</si>
  <si>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</si>
  <si>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</si>
  <si>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</si>
  <si>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</si>
  <si>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</si>
  <si>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</si>
  <si>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</si>
  <si>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</si>
  <si>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</si>
  <si>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</si>
  <si>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</si>
  <si>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</si>
  <si>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</si>
  <si>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</si>
  <si>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</si>
  <si>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</si>
  <si>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</si>
  <si>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</si>
  <si>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</si>
  <si>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</si>
  <si>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</si>
  <si>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</si>
  <si>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</si>
  <si>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</si>
  <si>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</si>
  <si>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</si>
  <si>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</si>
  <si>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</si>
  <si>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</si>
  <si>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</si>
  <si>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</si>
  <si>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</si>
  <si>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</si>
  <si>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</si>
  <si>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</si>
  <si>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</si>
  <si>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</si>
  <si>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</si>
  <si>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</si>
  <si>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</si>
  <si>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</si>
  <si>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</si>
  <si>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</si>
  <si>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</si>
  <si>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</si>
  <si>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</si>
  <si>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</si>
  <si>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</si>
  <si>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</si>
  <si>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</si>
  <si>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</si>
  <si>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</si>
  <si>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</si>
  <si>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</si>
  <si>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</si>
  <si>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</si>
  <si>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</si>
  <si>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</si>
  <si>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</si>
  <si>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</si>
  <si>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</si>
  <si>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</si>
  <si>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</si>
  <si>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</si>
  <si>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</si>
  <si>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</si>
  <si>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</si>
  <si>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</si>
  <si>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</si>
  <si>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</si>
  <si>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</si>
  <si>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</si>
  <si>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</si>
  <si>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</si>
  <si>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</si>
  <si>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</si>
  <si>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</si>
  <si>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</si>
  <si>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</si>
  <si>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</si>
  <si>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</si>
  <si>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</si>
  <si>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</si>
  <si>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</si>
  <si>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</si>
  <si>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</si>
  <si>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</si>
  <si>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</si>
  <si>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</si>
  <si>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</si>
  <si>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</si>
  <si>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</si>
  <si>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</si>
  <si>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</si>
  <si>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</si>
  <si>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</si>
  <si>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</si>
  <si>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</si>
  <si>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</si>
  <si>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</si>
  <si>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</si>
  <si>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</si>
  <si>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</si>
  <si>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</si>
  <si>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</si>
  <si>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</si>
  <si>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</si>
  <si>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</si>
  <si>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</si>
  <si>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</si>
  <si>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</si>
  <si>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</si>
  <si>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</si>
  <si>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</si>
  <si>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</si>
  <si>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</si>
  <si>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</si>
  <si>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</si>
  <si>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</si>
  <si>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</si>
  <si>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</si>
  <si>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</si>
  <si>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</si>
  <si>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</si>
  <si>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</si>
  <si>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</si>
  <si>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</si>
  <si>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</si>
  <si>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</si>
  <si>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</si>
  <si>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</si>
  <si>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</si>
  <si>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</si>
  <si>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</si>
  <si>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</si>
  <si>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</si>
  <si>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</si>
  <si>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</si>
  <si>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</si>
  <si>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</si>
  <si>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</si>
  <si>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</si>
  <si>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</si>
  <si>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</si>
  <si>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</si>
  <si>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</si>
  <si>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</si>
  <si>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</si>
  <si>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</si>
  <si>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</si>
  <si>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</si>
  <si>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</si>
  <si>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</si>
  <si>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</si>
  <si>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</si>
  <si>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</si>
  <si>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</si>
  <si>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</si>
  <si>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</si>
  <si>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</si>
  <si>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</si>
  <si>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</si>
  <si>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</si>
  <si>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</si>
  <si>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</si>
  <si>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</si>
  <si>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</si>
  <si>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</si>
  <si>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</si>
  <si>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</si>
  <si>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</si>
  <si>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</si>
  <si>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</si>
  <si>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</si>
  <si>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</si>
  <si>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</si>
  <si>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</si>
  <si>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</si>
  <si>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</si>
  <si>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</si>
  <si>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</si>
  <si>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</si>
  <si>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</si>
  <si>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</si>
  <si>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</si>
  <si>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</si>
  <si>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</si>
  <si>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</si>
  <si>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</si>
  <si>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</si>
  <si>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</si>
  <si>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</si>
  <si>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</si>
  <si>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</si>
  <si>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</si>
  <si>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</si>
  <si>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</si>
  <si>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</si>
  <si>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</si>
  <si>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</si>
  <si>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</si>
  <si>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</si>
  <si>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</si>
  <si>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</si>
  <si>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</si>
  <si>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</si>
  <si>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</si>
  <si>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</si>
  <si>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</si>
  <si>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</si>
  <si>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</si>
  <si>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</si>
  <si>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</si>
  <si>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</si>
  <si>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</si>
  <si>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</si>
  <si>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</si>
  <si>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</si>
  <si>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</si>
  <si>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</si>
  <si>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</si>
  <si>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</si>
  <si>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</si>
  <si>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</si>
  <si>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</si>
  <si>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</si>
  <si>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</si>
  <si>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</si>
  <si>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</si>
  <si>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</si>
  <si>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</si>
  <si>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</si>
  <si>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</si>
  <si>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</si>
  <si>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</si>
  <si>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</si>
  <si>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</si>
  <si>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</si>
  <si>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</si>
  <si>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</si>
  <si>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</si>
  <si>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</si>
  <si>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</si>
  <si>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</si>
  <si>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</si>
  <si>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</si>
  <si>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</si>
  <si>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</si>
  <si>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</si>
  <si>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</si>
  <si>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</si>
  <si>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</si>
  <si>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</si>
  <si>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</si>
  <si>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</si>
  <si>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</si>
  <si>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</si>
  <si>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</si>
  <si>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</si>
  <si>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</si>
  <si>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</si>
  <si>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</si>
  <si>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</si>
  <si>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</si>
  <si>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</si>
  <si>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</si>
  <si>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</si>
  <si>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</si>
  <si>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</si>
  <si>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</si>
  <si>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</si>
  <si>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</si>
  <si>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</si>
  <si>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</si>
  <si>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</si>
  <si>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</si>
  <si>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</si>
  <si>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</si>
  <si>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</si>
  <si>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</si>
  <si>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</si>
  <si>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</si>
  <si>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</si>
  <si>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</si>
  <si>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</si>
  <si>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</si>
  <si>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</si>
  <si>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</si>
  <si>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</si>
  <si>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</si>
  <si>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</si>
  <si>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</si>
  <si>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</si>
  <si>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</si>
  <si>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</si>
  <si>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</si>
  <si>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</si>
  <si>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</si>
  <si>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</si>
  <si>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</si>
  <si>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</si>
  <si>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</si>
  <si>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</si>
  <si>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</si>
  <si>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</si>
  <si>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</si>
  <si>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</si>
  <si>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</si>
  <si>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</si>
  <si>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</si>
  <si>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</si>
  <si>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</si>
  <si>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</si>
  <si>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</si>
  <si>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</si>
  <si>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</si>
  <si>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</si>
  <si>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</si>
  <si>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</si>
  <si>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</si>
  <si>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</si>
  <si>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</si>
  <si>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</si>
  <si>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</si>
  <si>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</si>
  <si>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</si>
  <si>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</si>
  <si>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</si>
  <si>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</si>
  <si>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</si>
  <si>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</si>
  <si>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</si>
  <si>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</si>
  <si>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</si>
  <si>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</si>
  <si>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</si>
  <si>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</si>
  <si>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</si>
  <si>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</si>
  <si>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</si>
  <si>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</si>
  <si>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</si>
  <si>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</si>
  <si>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</si>
  <si>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</si>
  <si>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</si>
  <si>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</si>
  <si>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</si>
  <si>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</si>
  <si>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</si>
  <si>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</si>
  <si>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</si>
  <si>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</si>
  <si>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</si>
  <si>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</si>
  <si>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</si>
  <si>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</si>
  <si>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</si>
  <si>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</si>
  <si>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</si>
  <si>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</si>
  <si>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</si>
  <si>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</si>
  <si>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</si>
  <si>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</si>
  <si>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</si>
  <si>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</si>
  <si>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</si>
  <si>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</si>
  <si>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</si>
  <si>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</si>
  <si>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</si>
  <si>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</si>
  <si>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</si>
  <si>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</si>
  <si>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</si>
  <si>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</si>
  <si>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</si>
  <si>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</si>
  <si>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</si>
  <si>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</si>
  <si>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</si>
  <si>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</si>
  <si>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</si>
  <si>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</si>
  <si>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</si>
  <si>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</si>
  <si>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</si>
  <si>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</si>
  <si>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</si>
  <si>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</si>
  <si>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</si>
  <si>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</si>
  <si>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</si>
  <si>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</si>
  <si>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</si>
  <si>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</si>
  <si>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</si>
  <si>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</si>
  <si>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</si>
  <si>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</si>
  <si>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</si>
  <si>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</si>
  <si>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</si>
  <si>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</si>
  <si>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</si>
  <si>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</si>
  <si>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</si>
  <si>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</si>
  <si>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</si>
  <si>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</si>
  <si>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</si>
  <si>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</si>
  <si>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</si>
  <si>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</si>
  <si>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</si>
  <si>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</si>
  <si>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</si>
  <si>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</si>
  <si>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</si>
  <si>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</si>
  <si>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</si>
  <si>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</si>
  <si>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</si>
  <si>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</si>
  <si>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</si>
  <si>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</si>
  <si>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</si>
  <si>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</si>
  <si>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</si>
  <si>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</si>
  <si>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</si>
  <si>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</si>
  <si>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</si>
  <si>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</si>
  <si>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</si>
  <si>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</si>
  <si>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</si>
  <si>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</si>
  <si>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</si>
  <si>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</si>
  <si>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</si>
  <si>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</si>
  <si>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</si>
  <si>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</si>
  <si>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</si>
  <si>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</si>
  <si>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</si>
  <si>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</si>
  <si>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</si>
  <si>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</si>
  <si>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</si>
  <si>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</si>
  <si>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</si>
  <si>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</si>
  <si>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</si>
  <si>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</si>
  <si>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</si>
  <si>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</si>
  <si>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</si>
  <si>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</si>
  <si>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</si>
  <si>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</si>
  <si>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</si>
  <si>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</si>
  <si>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</si>
  <si>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</si>
  <si>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</si>
  <si>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</si>
  <si>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</si>
  <si>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</si>
  <si>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</si>
  <si>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</si>
  <si>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</si>
  <si>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</si>
  <si>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</si>
  <si>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</si>
  <si>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</si>
  <si>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</si>
  <si>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</si>
  <si>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</si>
  <si>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</si>
  <si>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</si>
  <si>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</si>
  <si>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</si>
  <si>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</si>
  <si>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</si>
  <si>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</si>
  <si>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</si>
  <si>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</si>
  <si>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</si>
  <si>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</si>
  <si>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</si>
  <si>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</si>
  <si>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</si>
  <si>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</si>
  <si>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</si>
  <si>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</si>
  <si>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</si>
  <si>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</si>
  <si>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</si>
  <si>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</si>
  <si>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</si>
  <si>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</si>
  <si>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</si>
  <si>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</si>
  <si>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</si>
  <si>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</si>
  <si>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</si>
  <si>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</si>
  <si>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</si>
  <si>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</si>
  <si>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</si>
  <si>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</si>
  <si>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</si>
  <si>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</si>
  <si>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</si>
  <si>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</si>
  <si>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</si>
  <si>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</si>
  <si>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</si>
  <si>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</si>
  <si>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</si>
  <si>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</si>
  <si>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</si>
  <si>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</si>
  <si>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</si>
  <si>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</si>
  <si>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</si>
  <si>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</si>
  <si>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</si>
  <si>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</si>
  <si>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</si>
  <si>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</si>
  <si>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</si>
  <si>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</si>
  <si>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</si>
  <si>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</si>
  <si>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</si>
  <si>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</si>
  <si>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</si>
  <si>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</si>
  <si>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</si>
  <si>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</si>
  <si>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</si>
  <si>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</si>
  <si>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</si>
  <si>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</si>
  <si>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</si>
  <si>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</si>
  <si>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</si>
  <si>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</si>
  <si>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</si>
  <si>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</si>
  <si>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</si>
  <si>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</si>
  <si>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</si>
  <si>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</si>
  <si>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</si>
  <si>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</si>
  <si>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</si>
  <si>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</si>
  <si>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</si>
  <si>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</si>
  <si>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</si>
  <si>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</si>
  <si>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</si>
  <si>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</si>
  <si>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</si>
  <si>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</si>
  <si>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</si>
  <si>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</si>
  <si>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</si>
  <si>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</si>
  <si>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</si>
  <si>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</si>
  <si>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</si>
  <si>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</si>
  <si>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</si>
  <si>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</si>
  <si>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</si>
  <si>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</si>
  <si>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</si>
  <si>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</si>
  <si>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</si>
  <si>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</si>
  <si>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</si>
  <si>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</si>
  <si>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</si>
  <si>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</si>
  <si>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</si>
  <si>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</si>
  <si>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</si>
  <si>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</si>
  <si>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</si>
  <si>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</si>
  <si>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</si>
  <si>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</si>
  <si>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</si>
  <si>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</si>
  <si>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</si>
  <si>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</si>
  <si>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</si>
  <si>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</si>
  <si>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</si>
  <si>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</si>
  <si>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</si>
  <si>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</si>
  <si>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</si>
  <si>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</si>
  <si>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</si>
  <si>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</si>
  <si>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</si>
  <si>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</si>
  <si>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</si>
  <si>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</si>
  <si>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</si>
  <si>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</si>
  <si>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</si>
  <si>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</si>
  <si>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</si>
  <si>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</si>
  <si>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</si>
  <si>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</si>
  <si>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</si>
  <si>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</si>
  <si>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</si>
  <si>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</si>
  <si>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</si>
  <si>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</si>
  <si>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</si>
  <si>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</si>
  <si>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</si>
  <si>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</si>
  <si>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</si>
  <si>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</si>
  <si>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</si>
  <si>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</si>
  <si>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</si>
  <si>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</si>
  <si>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</si>
  <si>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</si>
  <si>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</si>
  <si>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</si>
  <si>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</si>
  <si>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</si>
  <si>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</si>
  <si>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</si>
  <si>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</si>
  <si>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</si>
  <si>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</si>
  <si>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</si>
  <si>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</si>
  <si>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</si>
  <si>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</si>
  <si>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</si>
  <si>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</si>
  <si>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</si>
  <si>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</si>
  <si>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</si>
  <si>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</si>
  <si>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</si>
  <si>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</si>
  <si>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</si>
  <si>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</si>
  <si>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</si>
  <si>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</si>
  <si>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</si>
  <si>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</si>
  <si>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</si>
  <si>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</si>
  <si>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</si>
  <si>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</si>
  <si>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</si>
  <si>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</si>
  <si>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</si>
  <si>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</si>
  <si>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</si>
  <si>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</si>
  <si>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</si>
  <si>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</si>
  <si>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</si>
  <si>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</si>
  <si>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</si>
  <si>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</si>
  <si>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</si>
  <si>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</si>
  <si>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</si>
  <si>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</si>
  <si>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</si>
  <si>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</si>
  <si>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</si>
  <si>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</si>
  <si>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</si>
  <si>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</si>
  <si>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</si>
  <si>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</si>
  <si>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</si>
  <si>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</si>
  <si>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</si>
  <si>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</si>
  <si>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</si>
  <si>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</si>
  <si>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</si>
  <si>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</si>
  <si>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</si>
  <si>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</si>
  <si>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</si>
  <si>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</si>
  <si>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</si>
  <si>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</si>
  <si>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</si>
  <si>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</si>
  <si>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</si>
  <si>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</si>
  <si>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</si>
  <si>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</si>
  <si>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</si>
  <si>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</si>
  <si>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</si>
  <si>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</si>
  <si>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</si>
  <si>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</si>
  <si>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</si>
  <si>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</si>
  <si>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</si>
  <si>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</si>
  <si>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</si>
  <si>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</si>
  <si>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</si>
  <si>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</si>
  <si>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</si>
  <si>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</si>
  <si>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</si>
  <si>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</si>
  <si>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</si>
  <si>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</si>
  <si>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</si>
  <si>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</si>
  <si>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</si>
  <si>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</si>
  <si>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</si>
  <si>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</si>
  <si>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</si>
  <si>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</si>
  <si>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</si>
  <si>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</si>
  <si>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</si>
  <si>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</si>
  <si>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</si>
  <si>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</si>
  <si>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</si>
  <si>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</si>
  <si>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</si>
  <si>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</si>
  <si>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</si>
  <si>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</si>
  <si>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</si>
  <si>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</si>
  <si>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</si>
  <si>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</si>
  <si>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</si>
  <si>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</si>
  <si>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</si>
  <si>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</si>
  <si>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</si>
  <si>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</si>
  <si>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</si>
  <si>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</si>
  <si>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</si>
  <si>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</si>
  <si>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</si>
  <si>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</si>
  <si>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</si>
  <si>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</si>
  <si>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</si>
  <si>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</si>
  <si>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</si>
  <si>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</si>
  <si>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</si>
  <si>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</si>
  <si>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</si>
  <si>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</si>
  <si>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</si>
  <si>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</si>
  <si>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</si>
  <si>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</si>
  <si>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</si>
  <si>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</si>
  <si>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</si>
  <si>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</si>
  <si>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</si>
  <si>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</si>
  <si>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</si>
  <si>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</si>
  <si>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</si>
  <si>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</si>
  <si>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</si>
  <si>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</si>
  <si>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</si>
  <si>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</si>
  <si>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</si>
  <si>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</si>
  <si>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</si>
  <si>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</si>
  <si>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</si>
  <si>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</si>
  <si>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</si>
  <si>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</si>
  <si>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</si>
  <si>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</si>
  <si>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</si>
  <si>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</si>
  <si>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</si>
  <si>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</si>
  <si>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</si>
  <si>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</si>
  <si>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</si>
  <si>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</si>
  <si>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</si>
  <si>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</si>
  <si>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</si>
  <si>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</si>
  <si>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</si>
  <si>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</si>
  <si>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</si>
  <si>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</si>
  <si>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</si>
  <si>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</si>
  <si>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</si>
  <si>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</si>
  <si>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</si>
  <si>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</si>
  <si>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</si>
  <si>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</si>
  <si>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</si>
  <si>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</si>
  <si>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</si>
  <si>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</si>
  <si>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</si>
  <si>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</si>
  <si>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</si>
  <si>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</si>
  <si>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</si>
  <si>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</si>
  <si>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</si>
  <si>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</si>
  <si>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</si>
  <si>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</si>
  <si>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</si>
  <si>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</si>
  <si>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</si>
  <si>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</si>
  <si>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</si>
  <si>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</si>
  <si>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</si>
  <si>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</si>
  <si>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</si>
  <si>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</si>
  <si>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</si>
  <si>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</si>
  <si>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</si>
  <si>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</si>
  <si>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</si>
  <si>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</si>
  <si>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</si>
  <si>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</si>
  <si>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</si>
  <si>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</si>
  <si>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</si>
  <si>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</si>
  <si>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</si>
  <si>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</si>
  <si>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</si>
  <si>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</si>
  <si>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</si>
  <si>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</si>
  <si>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</si>
  <si>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</si>
  <si>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</si>
  <si>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</si>
  <si>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</si>
  <si>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</si>
  <si>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</si>
  <si>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</si>
  <si>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</si>
  <si>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</si>
  <si>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</si>
  <si>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</si>
  <si>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</si>
  <si>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</si>
  <si>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</si>
  <si>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</si>
  <si>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</si>
  <si>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</si>
  <si>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</si>
  <si>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</si>
  <si>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</si>
  <si>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</si>
  <si>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</si>
  <si>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</si>
  <si>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</si>
  <si>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</si>
  <si>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</si>
  <si>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</si>
  <si>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</si>
  <si>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</si>
  <si>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</si>
  <si>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</si>
  <si>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</si>
  <si>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</si>
  <si>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</si>
  <si>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</si>
  <si>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</si>
  <si>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</si>
  <si>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</si>
  <si>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</si>
  <si>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</si>
  <si>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</si>
  <si>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</si>
  <si>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</si>
  <si>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</si>
  <si>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</si>
  <si>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</si>
  <si>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</si>
  <si>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</si>
  <si>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</si>
  <si>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</si>
  <si>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</si>
  <si>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</si>
  <si>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</si>
  <si>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</si>
  <si>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</si>
  <si>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</si>
  <si>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</si>
  <si>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</si>
  <si>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</si>
  <si>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</si>
  <si>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</si>
  <si>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</si>
  <si>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</si>
  <si>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</si>
  <si>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</si>
  <si>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</si>
  <si>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</si>
  <si>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</si>
  <si>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</si>
  <si>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</si>
  <si>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</si>
  <si>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</si>
  <si>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</si>
  <si>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</si>
  <si>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</si>
  <si>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</si>
  <si>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</si>
  <si>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</si>
  <si>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</si>
  <si>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</si>
  <si>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</si>
  <si>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</si>
  <si>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</si>
  <si>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</si>
  <si>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</si>
  <si>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</si>
  <si>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</si>
  <si>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</si>
  <si>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</si>
  <si>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</si>
  <si>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</si>
  <si>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</si>
  <si>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</si>
  <si>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</si>
  <si>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</si>
  <si>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</si>
  <si>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</si>
  <si>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</si>
  <si>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</si>
  <si>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</si>
  <si>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</si>
  <si>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</si>
  <si>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</si>
  <si>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</si>
  <si>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</si>
  <si>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</si>
  <si>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</si>
  <si>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</si>
  <si>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</si>
  <si>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</si>
  <si>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</si>
  <si>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</si>
  <si>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</si>
  <si>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</si>
  <si>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</si>
  <si>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</si>
  <si>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</si>
  <si>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</si>
  <si>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</si>
  <si>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</si>
  <si>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</si>
  <si>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</si>
  <si>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</si>
  <si>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</si>
  <si>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</si>
  <si>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</si>
  <si>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</si>
  <si>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</si>
  <si>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</si>
  <si>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</si>
  <si>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</si>
  <si>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</si>
  <si>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</si>
  <si>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</si>
  <si>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</si>
  <si>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</si>
  <si>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</si>
  <si>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</si>
  <si>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</si>
  <si>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</si>
  <si>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</si>
  <si>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</si>
  <si>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</si>
  <si>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</si>
  <si>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</si>
  <si>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</si>
  <si>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</si>
  <si>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</si>
  <si>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</si>
  <si>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</si>
  <si>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</si>
  <si>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</si>
  <si>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</si>
  <si>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</si>
  <si>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</si>
  <si>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</si>
  <si>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</si>
  <si>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</si>
  <si>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</si>
  <si>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</si>
  <si>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</si>
  <si>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</si>
  <si>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</si>
  <si>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</si>
  <si>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</si>
  <si>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</si>
  <si>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</si>
  <si>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</si>
  <si>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</si>
  <si>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</si>
  <si>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</si>
  <si>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</si>
  <si>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</si>
  <si>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</si>
  <si>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</si>
  <si>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</si>
  <si>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</si>
  <si>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</si>
  <si>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</si>
  <si>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</si>
  <si>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</si>
  <si>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</si>
  <si>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</si>
  <si>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</si>
  <si>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</si>
  <si>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</si>
  <si>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</si>
  <si>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</si>
  <si>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</si>
  <si>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</si>
  <si>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</si>
  <si>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</si>
  <si>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</si>
  <si>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</si>
  <si>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</si>
  <si>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</si>
  <si>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</si>
  <si>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</si>
  <si>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</si>
  <si>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</si>
  <si>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</si>
  <si>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</si>
  <si>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</si>
  <si>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</si>
  <si>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</si>
  <si>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</si>
  <si>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</si>
  <si>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</si>
  <si>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</si>
  <si>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</si>
  <si>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</si>
  <si>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</si>
  <si>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</si>
  <si>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</si>
  <si>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</si>
  <si>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</si>
  <si>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</si>
  <si>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</si>
  <si>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</si>
  <si>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</si>
  <si>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</si>
  <si>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</si>
  <si>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</si>
  <si>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</si>
  <si>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</si>
  <si>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</si>
  <si>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</si>
  <si>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</si>
  <si>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</si>
  <si>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</si>
  <si>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</si>
  <si>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</si>
  <si>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</si>
  <si>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</si>
  <si>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</si>
  <si>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</si>
  <si>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</si>
  <si>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</si>
  <si>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</si>
  <si>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</si>
  <si>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</si>
  <si>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</si>
  <si>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</si>
  <si>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</si>
  <si>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</si>
  <si>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</si>
  <si>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</si>
  <si>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</si>
  <si>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</si>
  <si>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</si>
  <si>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</si>
  <si>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</si>
  <si>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</si>
  <si>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</si>
  <si>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</si>
  <si>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</si>
  <si>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</si>
  <si>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</si>
  <si>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</si>
  <si>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</si>
  <si>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</si>
  <si>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</si>
  <si>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</si>
  <si>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</si>
  <si>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</si>
  <si>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</si>
  <si>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</si>
  <si>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</si>
  <si>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</si>
  <si>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</si>
  <si>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</si>
  <si>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</si>
  <si>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</si>
  <si>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</si>
  <si>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</si>
  <si>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</si>
  <si>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</si>
  <si>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</si>
  <si>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</si>
  <si>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</si>
  <si>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</si>
  <si>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</si>
  <si>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</si>
  <si>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</si>
  <si>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</si>
  <si>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</si>
  <si>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</si>
  <si>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</si>
  <si>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</si>
  <si>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</si>
  <si>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</si>
  <si>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</si>
  <si>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</si>
  <si>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</si>
  <si>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</si>
  <si>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</si>
  <si>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</si>
  <si>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</si>
  <si>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</si>
  <si>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</si>
  <si>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</si>
  <si>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</si>
  <si>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</si>
  <si>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</si>
  <si>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</si>
  <si>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</si>
  <si>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</si>
  <si>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</si>
  <si>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</si>
  <si>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</si>
  <si>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</si>
  <si>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</si>
  <si>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</si>
  <si>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</si>
  <si>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</si>
  <si>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</si>
  <si>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</si>
  <si>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</si>
  <si>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</si>
  <si>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</si>
  <si>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</si>
  <si>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</si>
  <si>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</si>
  <si>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</si>
  <si>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</si>
  <si>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</si>
  <si>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</si>
  <si>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</si>
  <si>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</si>
  <si>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</si>
  <si>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</si>
  <si>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</si>
  <si>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</si>
  <si>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</si>
  <si>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</si>
  <si>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</si>
  <si>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</si>
  <si>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</si>
  <si>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</si>
  <si>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</si>
  <si>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</si>
  <si>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</si>
  <si>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</si>
  <si>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</si>
  <si>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</si>
  <si>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</si>
  <si>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</si>
  <si>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</si>
  <si>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</si>
  <si>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</si>
  <si>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</si>
  <si>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</si>
  <si>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</si>
  <si>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</si>
  <si>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</si>
  <si>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</si>
  <si>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</si>
  <si>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</si>
  <si>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</si>
  <si>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</si>
  <si>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</si>
  <si>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</si>
  <si>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</si>
  <si>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</si>
  <si>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</si>
  <si>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</si>
  <si>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</si>
  <si>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</si>
  <si>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</si>
  <si>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</si>
  <si>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</si>
  <si>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</si>
  <si>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</si>
  <si>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</si>
  <si>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</si>
  <si>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</si>
  <si>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</si>
  <si>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</si>
  <si>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</si>
  <si>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</si>
  <si>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</si>
  <si>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</si>
  <si>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</si>
  <si>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</si>
  <si>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</si>
  <si>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</si>
  <si>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</si>
  <si>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</si>
  <si>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</si>
  <si>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</si>
  <si>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</si>
  <si>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</si>
  <si>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</si>
  <si>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</si>
  <si>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</si>
  <si>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</si>
  <si>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</si>
  <si>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</si>
  <si>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</si>
  <si>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</si>
  <si>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</si>
  <si>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</si>
  <si>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</si>
  <si>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</si>
  <si>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</si>
  <si>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</si>
  <si>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</si>
  <si>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</si>
  <si>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</si>
  <si>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</si>
  <si>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</si>
  <si>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</si>
  <si>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</si>
  <si>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</si>
  <si>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</si>
  <si>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</si>
  <si>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</si>
  <si>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</si>
  <si>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</si>
  <si>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</si>
  <si>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</si>
  <si>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</si>
  <si>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</si>
  <si>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</si>
  <si>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</si>
  <si>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</si>
  <si>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</si>
  <si>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</si>
  <si>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</si>
  <si>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</si>
  <si>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</si>
  <si>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</si>
  <si>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</si>
  <si>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</si>
  <si>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</si>
  <si>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</si>
  <si>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</si>
  <si>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</si>
  <si>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</si>
  <si>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</si>
  <si>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</si>
  <si>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</si>
  <si>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</si>
  <si>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</si>
  <si>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</si>
  <si>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</si>
  <si>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</si>
  <si>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</si>
  <si>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</si>
  <si>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</si>
  <si>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</si>
  <si>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</si>
  <si>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</si>
  <si>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</si>
  <si>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</si>
  <si>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</si>
  <si>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</si>
  <si>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</si>
  <si>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</si>
  <si>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</si>
  <si>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</si>
  <si>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</si>
  <si>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</si>
  <si>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</si>
  <si>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</si>
  <si>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</si>
  <si>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</si>
  <si>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</si>
  <si>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</si>
  <si>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</si>
  <si>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</si>
  <si>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</si>
  <si>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</si>
  <si>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</si>
  <si>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</si>
  <si>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</si>
  <si>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</si>
  <si>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</si>
  <si>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</si>
  <si>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</si>
  <si>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</si>
  <si>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</si>
  <si>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</si>
  <si>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</si>
  <si>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</si>
  <si>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</si>
  <si>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</si>
  <si>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</si>
  <si>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</si>
  <si>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</si>
  <si>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</si>
  <si>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</si>
  <si>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</si>
  <si>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</si>
  <si>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</si>
  <si>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</si>
  <si>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</si>
  <si>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</si>
  <si>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</si>
  <si>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</si>
  <si>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</si>
  <si>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</si>
  <si>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</si>
  <si>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</si>
  <si>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</si>
  <si>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</si>
  <si>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</si>
  <si>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</si>
  <si>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</si>
  <si>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</si>
  <si>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</si>
  <si>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</si>
  <si>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</si>
  <si>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</si>
  <si>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</si>
  <si>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</si>
  <si>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</si>
  <si>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</si>
  <si>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</si>
  <si>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</si>
  <si>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</si>
  <si>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</si>
  <si>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</si>
  <si>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</si>
  <si>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</si>
  <si>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</si>
  <si>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</si>
  <si>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</si>
  <si>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</si>
  <si>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</si>
  <si>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</si>
  <si>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</si>
  <si>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</si>
  <si>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</si>
  <si>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</si>
  <si>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</si>
  <si>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</si>
  <si>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</si>
  <si>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</si>
  <si>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</si>
  <si>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</si>
  <si>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</si>
  <si>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</si>
  <si>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</si>
  <si>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</si>
  <si>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</si>
  <si>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</si>
  <si>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</si>
  <si>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</si>
  <si>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</si>
  <si>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</si>
  <si>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</si>
  <si>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</si>
  <si>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</si>
  <si>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</si>
  <si>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</si>
  <si>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</si>
  <si>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</si>
  <si>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</si>
  <si>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</si>
  <si>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</si>
  <si>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</si>
  <si>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</si>
  <si>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</si>
  <si>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</si>
  <si>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</si>
  <si>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</si>
  <si>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</si>
  <si>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</si>
  <si>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</si>
  <si>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</si>
  <si>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</si>
  <si>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</si>
  <si>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</si>
  <si>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</si>
  <si>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</si>
  <si>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</si>
  <si>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</si>
  <si>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</si>
  <si>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</si>
  <si>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</si>
  <si>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</si>
  <si>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</si>
  <si>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</si>
  <si>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</si>
  <si>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</si>
  <si>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</si>
  <si>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</si>
  <si>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</si>
  <si>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</si>
  <si>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</si>
  <si>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</si>
  <si>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</si>
  <si>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</si>
  <si>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</si>
  <si>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</si>
  <si>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</si>
  <si>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</si>
  <si>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</si>
  <si>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</si>
  <si>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</si>
  <si>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</si>
  <si>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</si>
  <si>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</si>
  <si>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</si>
  <si>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</si>
  <si>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</si>
  <si>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</si>
  <si>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</si>
  <si>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</si>
  <si>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</si>
  <si>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</si>
  <si>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</si>
  <si>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</si>
  <si>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</si>
  <si>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</si>
  <si>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</si>
  <si>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</si>
  <si>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</si>
  <si>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</si>
  <si>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</si>
  <si>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</si>
  <si>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</si>
  <si>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</si>
  <si>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</si>
  <si>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</si>
  <si>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</si>
  <si>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</si>
  <si>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</si>
  <si>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</si>
  <si>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</si>
  <si>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</si>
  <si>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</si>
  <si>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</si>
  <si>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</si>
  <si>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</si>
  <si>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</si>
  <si>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</si>
  <si>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</si>
  <si>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</si>
  <si>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</si>
  <si>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</si>
  <si>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</si>
  <si>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</si>
  <si>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</si>
  <si>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</si>
  <si>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</si>
  <si>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</si>
  <si>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</si>
  <si>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</si>
  <si>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</si>
  <si>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</si>
  <si>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</si>
  <si>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</si>
  <si>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</si>
  <si>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</si>
  <si>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</si>
  <si>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</si>
  <si>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</si>
  <si>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</si>
  <si>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</si>
  <si>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</si>
  <si>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</si>
  <si>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</si>
  <si>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</si>
  <si>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</si>
  <si>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</si>
  <si>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</si>
  <si>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</si>
  <si>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</si>
  <si>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</si>
  <si>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</si>
  <si>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</si>
  <si>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</si>
  <si>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</si>
  <si>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</si>
  <si>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</si>
  <si>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</si>
  <si>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</si>
  <si>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</si>
  <si>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</si>
  <si>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</si>
  <si>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</si>
  <si>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</si>
  <si>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</si>
  <si>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</si>
  <si>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</si>
  <si>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</si>
  <si>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</si>
  <si>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</si>
  <si>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</si>
  <si>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</si>
  <si>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</si>
  <si>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</si>
  <si>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</si>
  <si>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</si>
  <si>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</si>
  <si>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</si>
  <si>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</si>
  <si>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</si>
  <si>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</si>
  <si>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</si>
  <si>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</si>
  <si>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</si>
  <si>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</si>
  <si>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</si>
  <si>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</si>
  <si>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</si>
  <si>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</si>
  <si>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</si>
  <si>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</si>
  <si>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</si>
  <si>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</si>
  <si>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</si>
  <si>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</si>
  <si>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</si>
  <si>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</si>
  <si>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</si>
  <si>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</si>
  <si>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</si>
  <si>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</si>
  <si>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</si>
  <si>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</si>
  <si>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</si>
  <si>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</si>
  <si>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</si>
  <si>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</si>
  <si>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</si>
  <si>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</si>
  <si>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</si>
  <si>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</si>
  <si>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</si>
  <si>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</si>
  <si>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</si>
  <si>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</si>
  <si>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</si>
  <si>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</si>
  <si>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</si>
  <si>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</si>
  <si>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</si>
  <si>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</si>
  <si>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</si>
  <si>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</si>
  <si>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</si>
  <si>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</si>
  <si>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</si>
  <si>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</si>
  <si>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</si>
  <si>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</si>
  <si>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</si>
  <si>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</si>
  <si>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</si>
  <si>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</si>
  <si>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</si>
  <si>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</si>
  <si>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</si>
  <si>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</si>
  <si>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</si>
  <si>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</si>
  <si>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</si>
  <si>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</si>
  <si>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</si>
  <si>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</si>
  <si>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</si>
  <si>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</si>
  <si>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</si>
  <si>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</si>
  <si>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</si>
  <si>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</si>
  <si>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</si>
  <si>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</si>
  <si>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</si>
  <si>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</si>
  <si>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</si>
  <si>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</si>
  <si>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</si>
  <si>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</si>
  <si>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</si>
  <si>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</si>
  <si>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</si>
  <si>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</si>
  <si>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</si>
  <si>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</si>
  <si>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</si>
  <si>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</si>
  <si>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</si>
  <si>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</si>
  <si>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</si>
  <si>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</si>
  <si>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</si>
  <si>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</si>
  <si>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</si>
  <si>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</si>
  <si>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</si>
  <si>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</si>
  <si>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</si>
  <si>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</si>
  <si>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</si>
  <si>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</si>
  <si>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</si>
  <si>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</si>
  <si>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</si>
  <si>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</si>
  <si>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</si>
  <si>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</si>
  <si>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</si>
  <si>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</si>
  <si>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</si>
  <si>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</si>
  <si>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</si>
  <si>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</si>
  <si>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</si>
  <si>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</si>
  <si>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</si>
  <si>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</si>
  <si>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</si>
  <si>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</si>
  <si>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</si>
  <si>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</si>
  <si>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</si>
  <si>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</si>
  <si>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</si>
  <si>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</si>
  <si>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</si>
  <si>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</si>
  <si>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</si>
  <si>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</si>
  <si>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</si>
  <si>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</si>
  <si>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</si>
  <si>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</si>
  <si>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</si>
  <si>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</si>
  <si>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</si>
  <si>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</si>
  <si>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</si>
  <si>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</si>
  <si>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</si>
  <si>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</si>
  <si>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</si>
  <si>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</si>
  <si>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</si>
  <si>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</si>
  <si>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</si>
  <si>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</si>
  <si>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</si>
  <si>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</si>
  <si>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</si>
  <si>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</si>
  <si>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</si>
  <si>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</si>
  <si>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</si>
  <si>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</si>
  <si>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</si>
  <si>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</si>
  <si>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</si>
  <si>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</si>
  <si>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</si>
  <si>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</si>
  <si>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</si>
  <si>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</si>
  <si>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</si>
  <si>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</si>
  <si>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</si>
  <si>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</si>
  <si>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</si>
  <si>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</si>
  <si>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</si>
  <si>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</si>
  <si>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</si>
  <si>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</si>
  <si>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</si>
  <si>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</si>
  <si>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</si>
  <si>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</si>
  <si>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</si>
  <si>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</si>
  <si>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</si>
  <si>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</si>
  <si>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</si>
  <si>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</si>
  <si>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</si>
  <si>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</si>
  <si>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</si>
  <si>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</si>
  <si>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</si>
  <si>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</si>
  <si>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</si>
  <si>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</si>
  <si>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</si>
  <si>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</si>
  <si>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</si>
  <si>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</si>
  <si>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</si>
  <si>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</si>
  <si>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</si>
  <si>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</si>
  <si>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</si>
  <si>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</si>
  <si>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</si>
  <si>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</si>
  <si>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</si>
  <si>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</si>
  <si>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</si>
  <si>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</si>
  <si>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</si>
  <si>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</si>
  <si>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</si>
  <si>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</si>
  <si>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</si>
  <si>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</si>
  <si>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</si>
  <si>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</si>
  <si>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</si>
  <si>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</si>
  <si>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</si>
  <si>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</si>
  <si>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</si>
  <si>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</si>
  <si>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</si>
  <si>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</si>
  <si>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</si>
  <si>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</si>
  <si>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</si>
  <si>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</si>
  <si>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</si>
  <si>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</si>
  <si>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</si>
  <si>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</si>
  <si>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</si>
  <si>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</si>
  <si>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</si>
  <si>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</si>
  <si>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</si>
  <si>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</si>
  <si>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</si>
  <si>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</si>
  <si>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</si>
  <si>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</si>
  <si>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</si>
  <si>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</si>
  <si>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</si>
  <si>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</si>
  <si>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</si>
  <si>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</si>
  <si>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</si>
  <si>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</si>
  <si>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</si>
  <si>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</si>
  <si>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</si>
  <si>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</si>
  <si>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</si>
  <si>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</si>
  <si>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</si>
  <si>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</si>
  <si>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</si>
  <si>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</si>
  <si>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</si>
  <si>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</si>
  <si>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</si>
  <si>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</si>
  <si>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</si>
  <si>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</si>
  <si>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</si>
  <si>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</si>
  <si>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</si>
  <si>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</si>
  <si>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</si>
  <si>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</si>
  <si>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</si>
  <si>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</si>
  <si>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</si>
  <si>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</si>
  <si>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</si>
  <si>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</si>
  <si>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</si>
  <si>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</si>
  <si>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</si>
  <si>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</si>
  <si>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</si>
  <si>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</si>
  <si>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</si>
  <si>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</si>
  <si>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</si>
  <si>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</si>
  <si>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</si>
  <si>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</si>
  <si>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</si>
  <si>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</si>
  <si>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</si>
  <si>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</si>
  <si>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</si>
  <si>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</si>
  <si>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</si>
  <si>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</si>
  <si>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</si>
  <si>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</si>
  <si>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</si>
  <si>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</si>
  <si>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</si>
  <si>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</si>
  <si>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</si>
  <si>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</si>
  <si>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</si>
  <si>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</si>
  <si>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</si>
  <si>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</si>
  <si>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</si>
  <si>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</si>
  <si>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</si>
  <si>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</si>
  <si>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</si>
  <si>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</si>
  <si>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</si>
  <si>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</si>
  <si>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</si>
  <si>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</si>
  <si>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</si>
  <si>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</si>
  <si>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</si>
  <si>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</si>
  <si>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</si>
  <si>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</si>
  <si>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</si>
  <si>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</si>
  <si>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</si>
  <si>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</si>
  <si>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</si>
  <si>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</si>
  <si>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</si>
  <si>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</si>
  <si>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</si>
  <si>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</si>
  <si>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</si>
  <si>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</si>
  <si>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</si>
  <si>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</si>
  <si>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</si>
  <si>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</si>
  <si>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</si>
  <si>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</si>
  <si>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</si>
  <si>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</si>
  <si>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</si>
  <si>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</si>
  <si>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</si>
  <si>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</si>
  <si>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</si>
  <si>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</si>
  <si>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</si>
  <si>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</si>
  <si>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</si>
  <si>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</si>
  <si>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</si>
  <si>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</si>
  <si>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</si>
  <si>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</si>
  <si>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</si>
  <si>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</si>
  <si>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</si>
  <si>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</si>
  <si>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</si>
  <si>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</si>
  <si>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</si>
  <si>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</si>
  <si>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</si>
  <si>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</si>
  <si>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</si>
  <si>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</si>
  <si>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</si>
  <si>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</si>
  <si>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</si>
  <si>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</si>
  <si>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</si>
  <si>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</si>
  <si>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</si>
  <si>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</si>
  <si>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</si>
  <si>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</si>
  <si>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</si>
  <si>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</si>
  <si>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</si>
  <si>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</si>
  <si>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</si>
  <si>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</si>
  <si>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</si>
  <si>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</si>
  <si>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</si>
  <si>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</si>
  <si>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</si>
  <si>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</si>
  <si>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</si>
  <si>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</si>
  <si>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</si>
  <si>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</si>
  <si>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</si>
  <si>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</si>
  <si>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</si>
  <si>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</si>
  <si>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</si>
  <si>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</si>
  <si>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</si>
  <si>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</si>
  <si>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</si>
  <si>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</si>
  <si>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</si>
  <si>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</si>
  <si>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</si>
  <si>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</si>
  <si>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</si>
  <si>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</si>
  <si>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</si>
  <si>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</si>
  <si>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</si>
  <si>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</si>
  <si>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</si>
  <si>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</si>
  <si>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</si>
  <si>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</si>
  <si>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</si>
  <si>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</si>
  <si>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</si>
  <si>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</si>
  <si>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</si>
  <si>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</si>
  <si>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</si>
  <si>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</si>
  <si>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</si>
  <si>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</si>
  <si>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</si>
  <si>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</si>
  <si>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</si>
  <si>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</si>
  <si>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</si>
  <si>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</si>
  <si>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</si>
  <si>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</si>
  <si>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</si>
  <si>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</si>
  <si>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</si>
  <si>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</si>
  <si>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</si>
  <si>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</si>
  <si>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</si>
  <si>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</si>
  <si>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</si>
  <si>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</si>
  <si>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</si>
  <si>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</si>
  <si>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</si>
  <si>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</si>
  <si>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</si>
  <si>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</si>
  <si>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</si>
  <si>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</si>
  <si>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</si>
  <si>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</si>
  <si>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</si>
  <si>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</si>
  <si>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</si>
  <si>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</si>
  <si>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</si>
  <si>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</si>
  <si>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</si>
  <si>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</si>
  <si>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</si>
  <si>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</si>
  <si>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</si>
  <si>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</si>
  <si>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</si>
  <si>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</si>
  <si>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</si>
  <si>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</si>
  <si>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</si>
  <si>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</si>
  <si>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</si>
  <si>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</si>
  <si>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</si>
  <si>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</si>
  <si>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</si>
  <si>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</si>
  <si>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</si>
  <si>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</si>
  <si>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</si>
  <si>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</si>
  <si>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</si>
  <si>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</si>
  <si>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</si>
  <si>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</si>
  <si>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</si>
  <si>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</si>
  <si>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</si>
  <si>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</si>
  <si>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</si>
  <si>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</si>
  <si>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</si>
  <si>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</si>
  <si>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</si>
  <si>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</si>
  <si>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</si>
  <si>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</si>
  <si>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</si>
  <si>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</si>
  <si>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</si>
  <si>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</si>
  <si>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</si>
  <si>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</si>
  <si>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</si>
  <si>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</si>
  <si>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</si>
  <si>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</si>
  <si>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</si>
  <si>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</si>
  <si>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</si>
  <si>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</si>
  <si>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</si>
  <si>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</si>
  <si>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</si>
  <si>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</si>
  <si>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</si>
  <si>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</si>
  <si>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</si>
  <si>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</si>
  <si>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</si>
  <si>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</si>
  <si>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</si>
  <si>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</si>
  <si>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</si>
  <si>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</si>
  <si>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</si>
  <si>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</si>
  <si>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</si>
  <si>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</si>
  <si>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</si>
  <si>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</si>
  <si>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</si>
  <si>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</si>
  <si>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</si>
  <si>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</si>
  <si>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</si>
  <si>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</si>
  <si>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</si>
  <si>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</si>
  <si>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</si>
  <si>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</si>
  <si>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</si>
  <si>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</si>
  <si>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</si>
  <si>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</si>
  <si>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</si>
  <si>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</si>
  <si>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</si>
  <si>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</si>
  <si>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</si>
  <si>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</si>
  <si>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</si>
  <si>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</si>
  <si>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</si>
  <si>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</si>
  <si>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</si>
  <si>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</si>
  <si>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</si>
  <si>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</si>
  <si>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</si>
  <si>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</si>
  <si>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</si>
  <si>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</si>
  <si>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</si>
  <si>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</si>
  <si>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</si>
  <si>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</si>
  <si>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</si>
  <si>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</si>
  <si>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</si>
  <si>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</si>
  <si>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</si>
  <si>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</si>
  <si>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</si>
  <si>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</si>
  <si>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</si>
  <si>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</si>
  <si>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</si>
  <si>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</si>
  <si>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</si>
  <si>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</si>
  <si>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</si>
  <si>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</si>
  <si>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</si>
  <si>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</si>
  <si>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</si>
  <si>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</si>
  <si>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</si>
  <si>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</si>
  <si>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</si>
  <si>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</si>
  <si>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</si>
  <si>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</si>
  <si>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</si>
  <si>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</si>
  <si>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</si>
  <si>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</si>
  <si>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</si>
  <si>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</si>
  <si>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</si>
  <si>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</si>
  <si>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</si>
  <si>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</si>
  <si>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</si>
  <si>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</si>
  <si>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</si>
  <si>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</si>
  <si>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</si>
  <si>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</si>
  <si>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</si>
  <si>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</si>
  <si>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</si>
  <si>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</si>
  <si>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</si>
  <si>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</si>
  <si>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</si>
  <si>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</si>
  <si>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</si>
  <si>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</si>
  <si>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</si>
  <si>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</si>
  <si>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</si>
  <si>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</si>
  <si>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</si>
  <si>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</si>
  <si>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</si>
  <si>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</si>
  <si>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</si>
  <si>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</si>
  <si>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</si>
  <si>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</si>
  <si>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</si>
  <si>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</si>
  <si>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</si>
  <si>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</si>
  <si>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</si>
  <si>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</si>
  <si>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</si>
  <si>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</si>
  <si>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</si>
  <si>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</si>
  <si>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</si>
  <si>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</si>
  <si>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</si>
  <si>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</si>
  <si>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</si>
  <si>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</si>
  <si>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</si>
  <si>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</si>
  <si>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</si>
  <si>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</si>
  <si>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</si>
  <si>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</si>
  <si>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</si>
  <si>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</si>
  <si>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</si>
  <si>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</si>
  <si>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</si>
  <si>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</si>
  <si>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</si>
  <si>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</si>
  <si>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</si>
  <si>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</si>
  <si>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</si>
  <si>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</si>
  <si>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</si>
  <si>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</si>
  <si>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</si>
  <si>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</si>
  <si>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</si>
  <si>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</si>
  <si>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</si>
  <si>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</si>
  <si>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</si>
  <si>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</si>
  <si>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</si>
  <si>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</si>
  <si>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</si>
  <si>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</si>
  <si>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</si>
  <si>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</si>
  <si>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</si>
  <si>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</si>
  <si>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</si>
  <si>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</si>
  <si>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</si>
  <si>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</si>
  <si>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</si>
  <si>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</si>
  <si>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</si>
  <si>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</si>
  <si>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</si>
  <si>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</si>
  <si>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</si>
  <si>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</si>
  <si>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</si>
  <si>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</si>
  <si>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</si>
  <si>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</si>
  <si>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</si>
  <si>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</si>
  <si>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</si>
  <si>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</si>
  <si>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</si>
  <si>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</si>
  <si>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</si>
  <si>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</si>
  <si>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</si>
  <si>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</si>
  <si>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</si>
  <si>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</si>
  <si>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</si>
  <si>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</si>
  <si>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</si>
  <si>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</si>
  <si>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</si>
  <si>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</si>
  <si>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</si>
  <si>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</si>
  <si>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</si>
  <si>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</si>
  <si>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</si>
  <si>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</si>
  <si>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</si>
  <si>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</si>
  <si>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</si>
  <si>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</si>
  <si>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</si>
  <si>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</si>
  <si>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</si>
  <si>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</si>
  <si>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</si>
  <si>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</si>
  <si>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</si>
  <si>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</si>
  <si>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</si>
  <si>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</si>
  <si>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</si>
  <si>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</si>
  <si>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</si>
  <si>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</si>
  <si>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</si>
  <si>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</si>
  <si>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</si>
  <si>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</si>
  <si>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</si>
  <si>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</si>
  <si>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</si>
  <si>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</si>
  <si>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</si>
  <si>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</si>
  <si>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</si>
  <si>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</si>
  <si>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</si>
  <si>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</si>
  <si>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</si>
  <si>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</si>
  <si>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</si>
  <si>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</si>
  <si>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</si>
  <si>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</si>
  <si>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</si>
  <si>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</si>
  <si>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</si>
  <si>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</si>
  <si>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</si>
  <si>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</si>
  <si>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</si>
  <si>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</si>
  <si>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</si>
  <si>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</si>
  <si>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</si>
  <si>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</si>
  <si>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</si>
  <si>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</si>
  <si>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</si>
  <si>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</si>
  <si>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</si>
  <si>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</si>
  <si>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</si>
  <si>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</si>
  <si>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</si>
  <si>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</si>
  <si>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</si>
  <si>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</si>
  <si>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</si>
  <si>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</si>
  <si>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</si>
  <si>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</si>
  <si>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</si>
  <si>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</si>
  <si>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</si>
  <si>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</si>
  <si>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</si>
  <si>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</si>
  <si>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</si>
  <si>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</si>
  <si>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</si>
  <si>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</si>
  <si>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</si>
  <si>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</si>
  <si>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</si>
  <si>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</si>
  <si>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</si>
  <si>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</si>
  <si>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</si>
  <si>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</si>
  <si>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</si>
  <si>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</si>
  <si>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</si>
  <si>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</si>
  <si>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</si>
  <si>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</si>
  <si>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</si>
  <si>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</si>
  <si>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</si>
  <si>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</si>
  <si>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</si>
  <si>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</si>
  <si>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</si>
  <si>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</si>
  <si>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</si>
  <si>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</si>
  <si>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</si>
  <si>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</si>
  <si>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</si>
  <si>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</si>
  <si>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</si>
  <si>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</si>
  <si>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</si>
  <si>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</si>
  <si>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</si>
  <si>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</si>
  <si>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</si>
  <si>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</si>
  <si>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</si>
  <si>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</si>
  <si>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</si>
  <si>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</si>
  <si>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</si>
  <si>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</si>
  <si>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</si>
  <si>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</si>
  <si>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</si>
  <si>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</si>
  <si>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</si>
  <si>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</si>
  <si>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</si>
  <si>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</si>
  <si>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</si>
  <si>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</si>
  <si>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</si>
  <si>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</si>
  <si>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</si>
  <si>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</si>
  <si>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</si>
  <si>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</si>
  <si>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</si>
  <si>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</si>
  <si>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</si>
  <si>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</si>
  <si>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</si>
  <si>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</si>
  <si>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</si>
  <si>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</si>
  <si>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</si>
  <si>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</si>
  <si>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</si>
  <si>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</si>
  <si>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</si>
  <si>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</si>
  <si>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</si>
  <si>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</si>
  <si>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</si>
  <si>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</si>
  <si>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</si>
  <si>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</si>
  <si>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</si>
  <si>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</si>
  <si>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</si>
  <si>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</si>
  <si>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</si>
  <si>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</si>
  <si>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</si>
  <si>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</si>
  <si>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</si>
  <si>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</si>
  <si>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</si>
  <si>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</si>
  <si>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</si>
  <si>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</si>
  <si>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</si>
  <si>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</si>
  <si>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</si>
  <si>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</si>
  <si>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</si>
  <si>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</si>
  <si>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</si>
  <si>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</si>
  <si>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</si>
  <si>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</si>
  <si>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</si>
  <si>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</si>
  <si>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</si>
  <si>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</si>
  <si>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</si>
  <si>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</si>
  <si>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</si>
  <si>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</si>
  <si>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</si>
  <si>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</si>
  <si>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</si>
  <si>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</si>
  <si>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</si>
  <si>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</si>
  <si>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</si>
  <si>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</si>
  <si>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</si>
  <si>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</si>
  <si>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</si>
  <si>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</si>
  <si>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</si>
  <si>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</si>
  <si>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</si>
  <si>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</si>
  <si>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</si>
  <si>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</si>
  <si>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</si>
  <si>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</si>
  <si>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</si>
  <si>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</si>
  <si>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</si>
  <si>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</si>
  <si>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</si>
  <si>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</si>
  <si>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</si>
  <si>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</si>
  <si>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</si>
  <si>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</si>
  <si>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</si>
  <si>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</si>
  <si>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</si>
  <si>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</si>
  <si>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</si>
  <si>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</si>
  <si>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</si>
  <si>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</si>
  <si>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</si>
  <si>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</si>
  <si>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</si>
  <si>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</si>
  <si>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</si>
  <si>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</si>
  <si>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</si>
  <si>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</si>
  <si>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</si>
  <si>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</si>
  <si>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</si>
  <si>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</si>
  <si>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</si>
  <si>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</si>
  <si>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</si>
  <si>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</si>
  <si>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</si>
  <si>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</si>
  <si>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</si>
  <si>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</si>
  <si>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</si>
  <si>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</si>
  <si>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</si>
  <si>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</si>
  <si>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</si>
  <si>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</si>
  <si>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</si>
  <si>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</si>
  <si>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</si>
  <si>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</si>
  <si>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</si>
  <si>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</si>
  <si>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</si>
  <si>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</si>
  <si>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</si>
  <si>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</si>
  <si>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</si>
  <si>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</si>
  <si>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</si>
  <si>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</si>
  <si>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</si>
  <si>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</si>
  <si>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</si>
  <si>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</si>
  <si>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</si>
  <si>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</si>
  <si>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</si>
  <si>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</si>
  <si>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</si>
  <si>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</si>
  <si>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</si>
  <si>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</si>
  <si>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</si>
  <si>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</si>
  <si>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</si>
  <si>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</si>
  <si>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</si>
  <si>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</si>
  <si>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</si>
  <si>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</si>
  <si>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</si>
  <si>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</si>
  <si>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</si>
  <si>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</si>
  <si>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</si>
  <si>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</si>
  <si>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</si>
  <si>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</si>
  <si>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</si>
  <si>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</si>
  <si>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</si>
  <si>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</si>
  <si>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</si>
  <si>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</si>
  <si>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</si>
  <si>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</si>
  <si>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</si>
  <si>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</si>
  <si>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</si>
  <si>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</si>
  <si>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</si>
  <si>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</si>
  <si>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</si>
  <si>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</si>
  <si>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</si>
  <si>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</si>
  <si>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</si>
  <si>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</si>
  <si>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</si>
  <si>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</si>
  <si>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</si>
  <si>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</si>
  <si>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</si>
  <si>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</si>
  <si>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</si>
  <si>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</si>
  <si>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</si>
  <si>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</si>
  <si>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</si>
  <si>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</si>
  <si>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</si>
  <si>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</si>
  <si>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</si>
  <si>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</si>
  <si>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</si>
  <si>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</si>
  <si>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</si>
  <si>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</si>
  <si>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</si>
  <si>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</si>
  <si>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</si>
  <si>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</si>
  <si>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</si>
  <si>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</si>
  <si>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</si>
  <si>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</si>
  <si>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</si>
  <si>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</si>
  <si>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</si>
  <si>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</si>
  <si>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</si>
  <si>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</si>
  <si>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</si>
  <si>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</si>
  <si>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</si>
  <si>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</si>
  <si>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</si>
  <si>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</si>
  <si>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</si>
  <si>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</si>
  <si>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</si>
  <si>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</si>
  <si>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</si>
  <si>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</si>
  <si>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</si>
  <si>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</si>
  <si>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</si>
  <si>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</si>
  <si>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</si>
  <si>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</si>
  <si>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</si>
  <si>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</si>
  <si>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</si>
  <si>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</si>
  <si>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</si>
  <si>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</si>
  <si>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</si>
  <si>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</si>
  <si>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</si>
  <si>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</si>
  <si>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</si>
  <si>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</si>
  <si>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</si>
  <si>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</si>
  <si>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</si>
  <si>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</si>
  <si>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</si>
  <si>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</si>
  <si>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</si>
  <si>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</si>
  <si>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</si>
  <si>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</si>
  <si>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</si>
  <si>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</si>
  <si>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</si>
  <si>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</si>
  <si>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</si>
  <si>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</si>
  <si>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</si>
  <si>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</si>
  <si>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</si>
  <si>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</si>
  <si>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</si>
  <si>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</si>
  <si>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</si>
  <si>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</si>
  <si>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</si>
  <si>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</si>
  <si>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</si>
  <si>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</si>
  <si>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</si>
  <si>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</si>
  <si>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</si>
  <si>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</si>
  <si>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</si>
  <si>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</si>
  <si>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</si>
  <si>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</si>
  <si>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</si>
  <si>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</si>
  <si>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</si>
  <si>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</si>
  <si>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</si>
  <si>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</si>
  <si>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</si>
  <si>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</si>
  <si>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</si>
  <si>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</si>
  <si>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</si>
  <si>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</si>
  <si>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</si>
  <si>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</si>
  <si>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</si>
  <si>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</si>
  <si>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</si>
  <si>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</si>
  <si>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</si>
  <si>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</si>
  <si>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</si>
  <si>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</si>
  <si>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</si>
  <si>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</si>
  <si>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</si>
  <si>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</si>
  <si>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</si>
  <si>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</si>
  <si>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</si>
  <si>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</si>
  <si>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</si>
  <si>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</si>
  <si>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</si>
  <si>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</si>
  <si>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</si>
  <si>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</si>
  <si>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</si>
  <si>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</si>
  <si>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</si>
  <si>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</si>
  <si>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</si>
  <si>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</si>
  <si>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</si>
  <si>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</si>
  <si>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</si>
  <si>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</si>
  <si>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</si>
  <si>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</si>
  <si>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</si>
  <si>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</si>
  <si>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</si>
  <si>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</si>
  <si>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</si>
  <si>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</si>
  <si>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</si>
  <si>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</si>
  <si>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</si>
  <si>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</si>
  <si>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</si>
  <si>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</si>
  <si>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</si>
  <si>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</si>
  <si>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</si>
  <si>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</si>
  <si>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</si>
  <si>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</si>
  <si>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</si>
  <si>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</si>
  <si>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</si>
  <si>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</si>
  <si>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</si>
  <si>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</si>
  <si>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</si>
  <si>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</si>
  <si>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</si>
  <si>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</si>
  <si>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</si>
  <si>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</si>
  <si>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</si>
  <si>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</si>
  <si>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</si>
  <si>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</si>
  <si>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</si>
  <si>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</si>
  <si>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</si>
  <si>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</si>
  <si>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</si>
  <si>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</si>
  <si>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</si>
  <si>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</si>
  <si>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</si>
  <si>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</si>
  <si>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</si>
  <si>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</si>
  <si>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</si>
  <si>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</si>
  <si>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</si>
  <si>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</si>
  <si>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</si>
  <si>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</si>
  <si>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</si>
  <si>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</si>
  <si>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</si>
  <si>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</si>
  <si>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</si>
  <si>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</si>
  <si>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</si>
  <si>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</si>
  <si>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</si>
  <si>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</si>
  <si>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</si>
  <si>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</si>
  <si>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</si>
  <si>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</si>
  <si>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</si>
  <si>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</si>
  <si>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</si>
  <si>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</si>
  <si>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</si>
  <si>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</si>
  <si>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</si>
  <si>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</si>
  <si>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</si>
  <si>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</si>
  <si>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</si>
  <si>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</si>
  <si>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</si>
  <si>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</si>
  <si>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</si>
  <si>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</si>
  <si>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</si>
  <si>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</si>
  <si>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</si>
  <si>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</si>
  <si>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</si>
  <si>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</si>
  <si>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</si>
  <si>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</si>
  <si>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</si>
  <si>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</si>
  <si>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</si>
  <si>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</si>
  <si>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</si>
  <si>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</si>
  <si>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</si>
  <si>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</si>
  <si>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</si>
  <si>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</si>
  <si>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</si>
  <si>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</si>
  <si>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</si>
  <si>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</si>
  <si>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</si>
  <si>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</si>
  <si>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</si>
  <si>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</si>
  <si>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</si>
  <si>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</si>
  <si>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</si>
  <si>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</si>
  <si>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</si>
  <si>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</si>
  <si>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</si>
  <si>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</si>
  <si>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</si>
  <si>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</si>
  <si>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</si>
  <si>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</si>
  <si>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</si>
  <si>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</si>
  <si>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</si>
  <si>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</si>
  <si>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</si>
  <si>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</si>
  <si>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</si>
  <si>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</si>
  <si>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</si>
  <si>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</si>
  <si>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</si>
  <si>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</si>
  <si>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</si>
  <si>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</si>
  <si>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</si>
  <si>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</si>
  <si>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</si>
  <si>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</si>
  <si>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</si>
  <si>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</si>
  <si>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</si>
  <si>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</si>
  <si>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</si>
  <si>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</si>
  <si>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</si>
  <si>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</si>
  <si>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</si>
  <si>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</si>
  <si>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</si>
  <si>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</si>
  <si>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</si>
  <si>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</si>
  <si>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</si>
  <si>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</si>
  <si>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</si>
  <si>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</si>
  <si>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</si>
  <si>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</si>
  <si>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</si>
  <si>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</si>
  <si>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</si>
  <si>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</si>
  <si>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</si>
  <si>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</si>
  <si>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</si>
  <si>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</si>
  <si>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</si>
  <si>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</si>
  <si>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</si>
  <si>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</si>
  <si>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</si>
  <si>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</si>
  <si>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</si>
  <si>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</si>
  <si>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</si>
  <si>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</si>
  <si>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</si>
  <si>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</si>
  <si>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</si>
  <si>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</si>
  <si>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</si>
  <si>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</si>
  <si>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</si>
  <si>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</si>
  <si>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</si>
  <si>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</si>
  <si>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</si>
  <si>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</si>
  <si>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</si>
  <si>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</si>
  <si>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</si>
  <si>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</si>
  <si>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</si>
  <si>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</si>
  <si>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</si>
  <si>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</si>
  <si>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</si>
  <si>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</si>
  <si>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</si>
  <si>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</si>
  <si>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</si>
  <si>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</si>
  <si>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</si>
  <si>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</si>
  <si>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</si>
  <si>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</si>
  <si>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</si>
  <si>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</si>
  <si>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</si>
  <si>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</si>
  <si>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</si>
  <si>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</si>
  <si>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</si>
  <si>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</si>
  <si>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</si>
  <si>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</si>
  <si>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</si>
  <si>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</si>
  <si>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</si>
  <si>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</si>
  <si>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</si>
  <si>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</si>
  <si>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</si>
  <si>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</si>
  <si>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</si>
  <si>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</si>
  <si>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</si>
  <si>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</si>
  <si>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</si>
  <si>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</si>
  <si>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</si>
  <si>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</si>
  <si>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</si>
  <si>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</si>
  <si>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</si>
  <si>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</si>
  <si>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</si>
  <si>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</si>
  <si>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</si>
  <si>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</si>
  <si>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</si>
  <si>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</si>
  <si>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</si>
  <si>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</si>
  <si>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</si>
  <si>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</si>
  <si>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</si>
  <si>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</si>
  <si>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</si>
  <si>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</si>
  <si>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</si>
  <si>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</si>
  <si>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</si>
  <si>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</si>
  <si>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</si>
  <si>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</si>
  <si>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</si>
  <si>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</si>
  <si>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</si>
  <si>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</si>
  <si>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</si>
  <si>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</si>
  <si>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</si>
  <si>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</si>
  <si>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</si>
  <si>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</si>
  <si>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</si>
  <si>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</si>
  <si>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</si>
  <si>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</si>
  <si>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</si>
  <si>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</si>
  <si>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</si>
  <si>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</si>
  <si>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</si>
  <si>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</si>
  <si>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</si>
  <si>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</si>
  <si>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</si>
  <si>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</si>
  <si>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</si>
  <si>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</si>
  <si>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</si>
  <si>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</si>
  <si>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</si>
  <si>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</si>
  <si>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</si>
  <si>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</si>
  <si>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</si>
  <si>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</si>
  <si>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</si>
  <si>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</si>
  <si>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</si>
  <si>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</si>
  <si>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</si>
  <si>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</si>
  <si>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</si>
  <si>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</si>
  <si>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</si>
  <si>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</si>
  <si>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</si>
  <si>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</si>
  <si>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</si>
  <si>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</si>
  <si>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</si>
  <si>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</si>
  <si>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</si>
  <si>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</si>
  <si>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</si>
  <si>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</si>
  <si>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</si>
  <si>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</si>
  <si>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</si>
  <si>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</si>
  <si>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</si>
  <si>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</si>
  <si>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</si>
  <si>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</si>
  <si>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</si>
  <si>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</si>
  <si>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</si>
  <si>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</si>
  <si>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</si>
  <si>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</si>
  <si>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</si>
  <si>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</si>
  <si>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</si>
  <si>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</si>
  <si>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</si>
  <si>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</si>
  <si>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</si>
  <si>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</si>
  <si>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</si>
  <si>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</si>
  <si>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</si>
  <si>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</si>
  <si>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</si>
  <si>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</si>
  <si>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</si>
  <si>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</si>
  <si>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</si>
  <si>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</si>
  <si>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</si>
  <si>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</si>
  <si>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</si>
  <si>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</si>
  <si>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</si>
  <si>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</si>
  <si>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</si>
  <si>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</si>
  <si>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</si>
  <si>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</si>
  <si>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</si>
  <si>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</si>
  <si>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</si>
  <si>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</si>
  <si>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</si>
  <si>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</si>
  <si>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</si>
  <si>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</si>
  <si>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</si>
  <si>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</si>
  <si>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</si>
  <si>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</si>
  <si>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</si>
  <si>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</si>
  <si>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</si>
  <si>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</si>
  <si>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</si>
  <si>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</si>
  <si>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</si>
  <si>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</si>
  <si>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</si>
  <si>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</si>
  <si>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</si>
  <si>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</si>
  <si>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</si>
  <si>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</si>
  <si>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</si>
  <si>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</si>
  <si>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</si>
  <si>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</si>
  <si>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</si>
  <si>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</si>
  <si>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</si>
  <si>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</si>
  <si>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</si>
  <si>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</si>
  <si>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</si>
  <si>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</si>
  <si>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</si>
  <si>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</si>
  <si>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</si>
  <si>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</si>
  <si>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</si>
  <si>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</si>
  <si>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</si>
  <si>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</si>
  <si>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</si>
  <si>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</si>
  <si>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</si>
  <si>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</si>
  <si>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</si>
  <si>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</si>
  <si>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</si>
  <si>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</si>
  <si>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</si>
  <si>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</si>
  <si>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</si>
  <si>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</si>
  <si>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</si>
  <si>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</si>
  <si>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</si>
  <si>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</si>
  <si>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</si>
  <si>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</si>
  <si>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</si>
  <si>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</si>
  <si>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</si>
  <si>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</si>
  <si>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</si>
  <si>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</si>
  <si>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</si>
  <si>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</si>
  <si>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</si>
  <si>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</si>
  <si>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</si>
  <si>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</si>
  <si>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</si>
  <si>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</si>
  <si>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</si>
  <si>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</si>
  <si>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</si>
  <si>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</si>
  <si>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</si>
  <si>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</si>
  <si>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</si>
  <si>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</si>
  <si>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</si>
  <si>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</si>
  <si>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</si>
  <si>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</si>
  <si>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</si>
  <si>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</si>
  <si>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</si>
  <si>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</si>
  <si>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</si>
  <si>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</si>
  <si>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</si>
  <si>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</si>
  <si>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</si>
  <si>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</si>
  <si>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</si>
  <si>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</si>
  <si>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</si>
  <si>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</si>
  <si>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</si>
  <si>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</si>
  <si>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</si>
  <si>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</si>
  <si>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</si>
  <si>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</si>
  <si>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</si>
  <si>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</si>
  <si>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</si>
  <si>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</si>
  <si>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</si>
  <si>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</si>
  <si>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</si>
  <si>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</si>
  <si>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</si>
  <si>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</si>
  <si>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</si>
  <si>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</si>
  <si>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</si>
  <si>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</si>
  <si>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</si>
  <si>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</si>
  <si>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</si>
  <si>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</si>
  <si>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</si>
  <si>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</si>
  <si>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</si>
  <si>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</si>
  <si>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</si>
  <si>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</si>
  <si>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</si>
  <si>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</si>
  <si>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</si>
  <si>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</si>
  <si>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</si>
  <si>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</si>
  <si>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</si>
  <si>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</si>
  <si>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</si>
  <si>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</si>
  <si>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</si>
  <si>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</si>
  <si>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</si>
  <si>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</si>
  <si>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</si>
  <si>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</si>
  <si>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</si>
  <si>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</si>
  <si>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</si>
  <si>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</si>
  <si>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</si>
  <si>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</si>
  <si>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</si>
  <si>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</si>
  <si>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</si>
  <si>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</si>
  <si>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</si>
  <si>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</si>
  <si>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</si>
  <si>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</si>
  <si>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</si>
  <si>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</si>
  <si>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</si>
  <si>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</si>
  <si>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</si>
  <si>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</si>
  <si>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</si>
  <si>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</si>
  <si>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</si>
  <si>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</si>
  <si>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</si>
  <si>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</si>
  <si>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</si>
  <si>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</si>
  <si>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</si>
  <si>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</si>
  <si>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</si>
  <si>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</si>
  <si>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</si>
  <si>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</si>
  <si>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</si>
  <si>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</si>
  <si>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</si>
  <si>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</si>
  <si>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</si>
  <si>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</si>
  <si>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</si>
  <si>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</si>
  <si>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</si>
  <si>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</si>
  <si>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</si>
  <si>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</si>
  <si>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</si>
  <si>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</si>
  <si>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</si>
  <si>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</si>
  <si>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</si>
  <si>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</si>
  <si>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</si>
  <si>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</si>
  <si>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</si>
  <si>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</si>
  <si>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</si>
  <si>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</si>
  <si>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</si>
  <si>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</si>
  <si>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</si>
  <si>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</si>
  <si>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</si>
  <si>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</si>
  <si>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</si>
  <si>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</si>
  <si>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</si>
  <si>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</si>
  <si>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</si>
  <si>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</si>
  <si>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</si>
  <si>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</si>
  <si>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</si>
  <si>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</si>
  <si>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</si>
  <si>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</si>
  <si>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</si>
  <si>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</si>
  <si>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</si>
  <si>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</si>
  <si>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</si>
  <si>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</si>
  <si>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</si>
  <si>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</si>
  <si>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</si>
  <si>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</si>
  <si>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</si>
  <si>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</si>
  <si>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</si>
  <si>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</si>
  <si>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</si>
  <si>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</si>
  <si>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</si>
  <si>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</si>
  <si>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</si>
  <si>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</si>
  <si>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</si>
  <si>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</si>
  <si>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</si>
  <si>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</si>
  <si>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</si>
  <si>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</si>
  <si>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</si>
  <si>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</si>
  <si>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</si>
  <si>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</si>
  <si>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</si>
  <si>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</si>
  <si>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</si>
  <si>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</si>
  <si>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</si>
  <si>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</si>
  <si>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</si>
  <si>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</si>
  <si>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</si>
  <si>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</si>
  <si>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</si>
  <si>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</si>
  <si>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</si>
  <si>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</si>
  <si>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</si>
  <si>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</si>
  <si>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</si>
  <si>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</si>
  <si>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</si>
  <si>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</si>
  <si>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</si>
  <si>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</si>
  <si>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</si>
  <si>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</si>
  <si>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</si>
  <si>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</si>
  <si>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</si>
  <si>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</si>
  <si>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</si>
  <si>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</si>
  <si>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</si>
  <si>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</si>
  <si>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</si>
  <si>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</si>
  <si>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</si>
  <si>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</si>
  <si>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</si>
  <si>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</si>
  <si>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</si>
  <si>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</si>
  <si>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</si>
  <si>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</si>
  <si>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</si>
  <si>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</si>
  <si>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</si>
  <si>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</si>
  <si>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</si>
  <si>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</si>
  <si>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</si>
  <si>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</si>
  <si>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</si>
  <si>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</si>
  <si>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</si>
  <si>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</si>
  <si>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</si>
  <si>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</si>
  <si>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</si>
  <si>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</si>
  <si>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</si>
  <si>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</si>
  <si>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</si>
  <si>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</si>
  <si>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</si>
  <si>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</si>
  <si>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</si>
  <si>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</si>
  <si>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</si>
  <si>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</si>
  <si>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</si>
  <si>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</si>
  <si>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</si>
  <si>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</si>
  <si>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</si>
  <si>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</si>
  <si>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</si>
  <si>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</si>
  <si>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</si>
  <si>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</si>
  <si>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</si>
  <si>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</si>
  <si>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</si>
  <si>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</si>
  <si>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</si>
  <si>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</si>
  <si>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</si>
  <si>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</si>
  <si>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</si>
  <si>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</si>
  <si>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</si>
  <si>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</si>
  <si>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</si>
  <si>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</si>
  <si>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</si>
  <si>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</si>
  <si>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</si>
  <si>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</si>
  <si>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</si>
  <si>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</si>
  <si>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</si>
  <si>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</si>
  <si>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</si>
  <si>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</si>
  <si>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</si>
  <si>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</si>
  <si>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</si>
  <si>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</si>
  <si>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</si>
  <si>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</si>
  <si>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</si>
  <si>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</si>
  <si>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</si>
  <si>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</si>
  <si>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</si>
  <si>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</si>
  <si>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</si>
  <si>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</si>
  <si>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</si>
  <si>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</si>
  <si>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</si>
  <si>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</si>
  <si>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</si>
  <si>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</si>
  <si>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</si>
  <si>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</si>
  <si>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</si>
  <si>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</si>
  <si>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</si>
  <si>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</si>
  <si>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</si>
  <si>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</si>
  <si>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</si>
  <si>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</si>
  <si>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</si>
  <si>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</si>
  <si>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</si>
  <si>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</si>
  <si>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</si>
  <si>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</si>
  <si>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</si>
  <si>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</si>
  <si>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</si>
  <si>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</si>
  <si>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</si>
  <si>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</si>
  <si>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</si>
  <si>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</si>
  <si>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</si>
  <si>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</si>
  <si>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</si>
  <si>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</si>
  <si>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</si>
  <si>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</si>
  <si>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</si>
  <si>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</si>
  <si>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</si>
  <si>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</si>
  <si>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</si>
  <si>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</si>
  <si>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</si>
  <si>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</si>
  <si>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</si>
  <si>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</si>
  <si>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</si>
  <si>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</si>
  <si>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</si>
  <si>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</si>
  <si>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</si>
  <si>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</si>
  <si>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</si>
  <si>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</si>
  <si>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</si>
  <si>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</si>
  <si>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</si>
  <si>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</si>
  <si>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</si>
  <si>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</si>
  <si>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</si>
  <si>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</si>
  <si>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</si>
  <si>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</si>
  <si>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</si>
  <si>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</si>
  <si>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</si>
  <si>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</si>
  <si>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</si>
  <si>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</si>
  <si>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</si>
  <si>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</si>
  <si>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</si>
  <si>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</si>
  <si>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</si>
  <si>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</si>
  <si>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</si>
  <si>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</si>
  <si>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</si>
  <si>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</si>
  <si>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</si>
  <si>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</si>
  <si>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</si>
  <si>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</si>
  <si>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</si>
  <si>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</si>
  <si>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</si>
  <si>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</si>
  <si>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</si>
  <si>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</si>
  <si>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</si>
  <si>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</si>
  <si>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</si>
  <si>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</si>
  <si>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</si>
  <si>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</si>
  <si>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</si>
  <si>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</si>
  <si>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</si>
  <si>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</si>
  <si>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</si>
  <si>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</si>
  <si>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</si>
  <si>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</si>
  <si>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</si>
  <si>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</si>
  <si>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</si>
  <si>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</si>
  <si>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</si>
  <si>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</si>
  <si>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</si>
  <si>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</si>
  <si>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</si>
  <si>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</si>
  <si>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</si>
  <si>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</si>
  <si>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</si>
  <si>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</si>
  <si>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</si>
  <si>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</si>
  <si>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</si>
  <si>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</si>
  <si>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</si>
  <si>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</si>
  <si>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</si>
  <si>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</si>
  <si>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</si>
  <si>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</si>
  <si>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</si>
  <si>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</si>
  <si>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</si>
  <si>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</si>
  <si>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</si>
  <si>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</si>
  <si>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</si>
  <si>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</si>
  <si>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</si>
  <si>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</si>
  <si>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</si>
  <si>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</si>
  <si>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</si>
  <si>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</si>
  <si>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</si>
  <si>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</si>
  <si>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</si>
  <si>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</si>
  <si>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</si>
  <si>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</si>
  <si>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</si>
  <si>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</si>
  <si>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</si>
  <si>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</si>
  <si>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</si>
  <si>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</si>
  <si>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</si>
  <si>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</si>
  <si>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</si>
  <si>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</si>
  <si>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</si>
  <si>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</si>
  <si>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</si>
  <si>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</si>
  <si>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</si>
  <si>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</si>
  <si>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</si>
  <si>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</si>
  <si>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</si>
  <si>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</si>
  <si>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</si>
  <si>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</si>
  <si>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</si>
  <si>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</si>
  <si>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</si>
  <si>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</si>
  <si>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</si>
  <si>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</si>
  <si>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</si>
  <si>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</si>
  <si>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</si>
  <si>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</si>
  <si>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</si>
  <si>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</si>
  <si>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</si>
  <si>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</si>
  <si>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</si>
  <si>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</si>
  <si>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</si>
  <si>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</si>
  <si>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</si>
  <si>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</si>
  <si>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</si>
  <si>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</si>
  <si>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</si>
  <si>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</si>
  <si>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</si>
  <si>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</si>
  <si>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</si>
  <si>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</si>
  <si>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</si>
  <si>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</si>
  <si>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</si>
  <si>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</si>
  <si>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</si>
  <si>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</si>
  <si>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</si>
  <si>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</si>
  <si>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</si>
  <si>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</si>
  <si>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</si>
  <si>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</si>
  <si>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</si>
  <si>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</si>
  <si>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</si>
  <si>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</si>
  <si>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</si>
  <si>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</si>
  <si>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</si>
  <si>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</si>
  <si>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</si>
  <si>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</si>
  <si>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</si>
  <si>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</si>
  <si>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</si>
  <si>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</si>
  <si>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</si>
  <si>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</si>
  <si>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</si>
  <si>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</si>
  <si>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</si>
  <si>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</si>
  <si>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</si>
  <si>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</si>
  <si>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</si>
  <si>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</si>
  <si>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</si>
  <si>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</si>
  <si>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</si>
  <si>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</si>
  <si>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</si>
  <si>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</si>
  <si>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</si>
  <si>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</si>
  <si>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</si>
  <si>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</si>
  <si>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</si>
  <si>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</si>
  <si>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</si>
  <si>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</si>
  <si>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</si>
  <si>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</si>
  <si>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</si>
  <si>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</si>
  <si>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</si>
  <si>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</si>
  <si>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</si>
  <si>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</si>
  <si>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</si>
  <si>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</si>
  <si>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</si>
  <si>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</si>
  <si>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</si>
  <si>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</si>
  <si>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</si>
  <si>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</si>
  <si>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</si>
  <si>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</si>
  <si>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</si>
  <si>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</si>
  <si>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</si>
  <si>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</si>
  <si>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</si>
  <si>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</si>
  <si>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</si>
  <si>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</si>
  <si>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</si>
  <si>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</si>
  <si>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</si>
  <si>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</si>
  <si>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</si>
  <si>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</si>
  <si>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</si>
  <si>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</si>
  <si>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</si>
  <si>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</si>
  <si>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</si>
  <si>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</si>
  <si>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</si>
  <si>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</si>
  <si>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</si>
  <si>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</si>
  <si>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</si>
  <si>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</si>
  <si>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</si>
  <si>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</si>
  <si>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</si>
  <si>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</si>
  <si>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</si>
  <si>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</si>
  <si>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</si>
  <si>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</si>
  <si>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</si>
  <si>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</si>
  <si>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</si>
  <si>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</si>
  <si>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</si>
  <si>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</si>
  <si>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</si>
  <si>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</si>
  <si>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</si>
  <si>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</si>
  <si>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</si>
  <si>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</si>
  <si>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</si>
  <si>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</si>
  <si>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</si>
  <si>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</si>
  <si>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</si>
  <si>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</si>
  <si>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</si>
  <si>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</si>
  <si>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</si>
  <si>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</si>
  <si>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</si>
  <si>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</si>
  <si>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</si>
  <si>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</si>
  <si>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</si>
  <si>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</si>
  <si>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</si>
  <si>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</si>
  <si>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</si>
  <si>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</si>
  <si>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</si>
  <si>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</si>
  <si>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</si>
  <si>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</si>
  <si>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</si>
  <si>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</si>
  <si>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</si>
  <si>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</si>
  <si>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</si>
  <si>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</si>
  <si>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</si>
  <si>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</si>
  <si>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</si>
  <si>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</si>
  <si>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</si>
  <si>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</si>
  <si>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</si>
  <si>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</si>
  <si>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</si>
  <si>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</si>
  <si>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</si>
  <si>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</si>
  <si>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</si>
  <si>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</si>
  <si>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</si>
  <si>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</si>
  <si>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</si>
  <si>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</si>
  <si>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</si>
  <si>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</si>
  <si>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</si>
  <si>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</si>
  <si>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</si>
  <si>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</si>
  <si>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</si>
  <si>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</si>
  <si>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</si>
  <si>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</si>
  <si>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</si>
  <si>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</si>
  <si>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</si>
  <si>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</si>
  <si>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</si>
  <si>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</si>
  <si>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</si>
  <si>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</si>
  <si>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</si>
  <si>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</si>
  <si>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</si>
  <si>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</si>
  <si>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</si>
  <si>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</si>
  <si>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</si>
  <si>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</si>
  <si>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</si>
  <si>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</si>
  <si>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</si>
  <si>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</si>
  <si>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</si>
  <si>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</si>
  <si>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</si>
  <si>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</si>
  <si>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</si>
  <si>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</si>
  <si>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</si>
  <si>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</si>
  <si>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</si>
  <si>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</si>
  <si>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</si>
  <si>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</si>
  <si>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</si>
  <si>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</si>
  <si>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</si>
  <si>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</si>
  <si>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</si>
  <si>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</si>
  <si>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</si>
  <si>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</si>
  <si>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</si>
  <si>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</si>
  <si>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</si>
  <si>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</si>
  <si>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</si>
  <si>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</si>
  <si>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</si>
  <si>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</si>
  <si>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</si>
  <si>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</si>
  <si>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</si>
  <si>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</si>
  <si>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</si>
  <si>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</si>
  <si>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</si>
  <si>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</si>
  <si>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</si>
  <si>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</si>
  <si>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</si>
  <si>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</si>
  <si>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</si>
  <si>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</si>
  <si>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</si>
  <si>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</si>
  <si>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</si>
  <si>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</si>
  <si>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</si>
  <si>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</si>
  <si>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</si>
  <si>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</si>
  <si>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</si>
  <si>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</si>
  <si>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</si>
  <si>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</si>
  <si>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</si>
  <si>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</si>
  <si>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</si>
  <si>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</si>
  <si>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</si>
  <si>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</si>
  <si>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</si>
  <si>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</si>
  <si>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</si>
  <si>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</si>
  <si>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</si>
  <si>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</si>
  <si>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</si>
  <si>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</si>
  <si>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</si>
  <si>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</si>
  <si>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</si>
  <si>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</si>
  <si>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</si>
  <si>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</si>
  <si>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</si>
  <si>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</si>
  <si>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</si>
  <si>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</si>
  <si>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</si>
  <si>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</si>
  <si>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</si>
  <si>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</si>
  <si>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</si>
  <si>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</si>
  <si>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</si>
  <si>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</si>
  <si>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</si>
  <si>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</si>
  <si>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</si>
  <si>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</si>
  <si>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</si>
  <si>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</si>
  <si>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</si>
  <si>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</si>
  <si>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</si>
  <si>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</si>
  <si>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</si>
  <si>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</si>
  <si>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</si>
  <si>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</si>
  <si>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</si>
  <si>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</si>
  <si>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</si>
  <si>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</si>
  <si>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</si>
  <si>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</si>
  <si>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</si>
  <si>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</si>
  <si>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</si>
  <si>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</si>
  <si>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</si>
  <si>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</si>
  <si>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</si>
  <si>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</si>
  <si>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</si>
  <si>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</si>
  <si>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</si>
  <si>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</si>
  <si>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</si>
  <si>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</si>
  <si>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</si>
  <si>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</si>
  <si>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</si>
  <si>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</si>
  <si>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</si>
  <si>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</si>
  <si>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</si>
  <si>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</si>
  <si>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</si>
  <si>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</si>
  <si>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</si>
  <si>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</si>
  <si>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</si>
  <si>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</si>
  <si>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</si>
  <si>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</si>
  <si>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</si>
  <si>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</si>
  <si>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</si>
  <si>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</si>
  <si>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</si>
  <si>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</si>
  <si>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</si>
  <si>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</si>
  <si>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</si>
  <si>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</si>
  <si>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</si>
  <si>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</si>
  <si>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</si>
  <si>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</si>
  <si>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</si>
  <si>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</si>
  <si>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</si>
  <si>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</si>
  <si>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</si>
  <si>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</si>
  <si>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</si>
  <si>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</si>
  <si>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</si>
  <si>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</si>
  <si>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</si>
  <si>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</si>
  <si>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</si>
  <si>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</si>
  <si>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</si>
  <si>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</si>
  <si>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</si>
  <si>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</si>
  <si>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</si>
  <si>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</si>
  <si>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</si>
  <si>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</si>
  <si>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</si>
  <si>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</si>
  <si>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</si>
  <si>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</si>
  <si>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</si>
  <si>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</si>
  <si>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</si>
  <si>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</si>
  <si>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</si>
  <si>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</si>
  <si>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</si>
  <si>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</si>
  <si>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</si>
  <si>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</si>
  <si>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</si>
  <si>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</si>
  <si>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</si>
  <si>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</si>
  <si>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</si>
  <si>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</si>
  <si>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</si>
  <si>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</si>
  <si>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</si>
  <si>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</si>
  <si>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</si>
  <si>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</si>
  <si>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</si>
  <si>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</si>
  <si>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</si>
  <si>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</si>
  <si>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</si>
  <si>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</si>
  <si>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</si>
  <si>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</si>
  <si>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</si>
  <si>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</si>
  <si>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</si>
  <si>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</si>
  <si>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</si>
  <si>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</si>
  <si>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</si>
  <si>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</si>
  <si>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</si>
  <si>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</si>
  <si>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</si>
  <si>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</si>
  <si>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</si>
  <si>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</si>
  <si>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</si>
  <si>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</si>
  <si>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</si>
  <si>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</si>
  <si>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</si>
  <si>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</si>
  <si>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</si>
  <si>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</si>
  <si>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</si>
  <si>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</si>
  <si>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</si>
  <si>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</si>
  <si>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</si>
  <si>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</si>
  <si>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</si>
  <si>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</si>
  <si>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</si>
  <si>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</si>
  <si>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</si>
  <si>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</si>
  <si>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</si>
  <si>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</si>
  <si>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</si>
  <si>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</si>
  <si>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</si>
  <si>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</si>
  <si>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</si>
  <si>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</si>
  <si>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</si>
  <si>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</si>
  <si>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</si>
  <si>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</si>
  <si>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</si>
  <si>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</si>
  <si>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</si>
  <si>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</si>
  <si>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</si>
  <si>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</si>
  <si>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</si>
  <si>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</si>
  <si>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</si>
  <si>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</si>
  <si>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</si>
  <si>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</si>
  <si>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</si>
  <si>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</si>
  <si>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</si>
  <si>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</si>
  <si>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</si>
  <si>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</si>
  <si>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</si>
  <si>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</si>
  <si>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</si>
  <si>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</si>
  <si>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</si>
  <si>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</si>
  <si>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</si>
  <si>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</si>
  <si>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</si>
  <si>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</si>
  <si>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</si>
  <si>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</si>
  <si>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</si>
  <si>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</si>
  <si>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</si>
  <si>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</si>
  <si>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</si>
  <si>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</si>
  <si>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</si>
  <si>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</si>
  <si>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</si>
  <si>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</si>
  <si>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</si>
  <si>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</si>
  <si>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</si>
  <si>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</si>
  <si>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</si>
  <si>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</si>
  <si>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</si>
  <si>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</si>
  <si>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</si>
  <si>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</si>
  <si>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</si>
  <si>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</si>
  <si>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</si>
  <si>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</si>
  <si>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</si>
  <si>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</si>
  <si>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</si>
  <si>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</si>
  <si>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</si>
  <si>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</si>
  <si>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</si>
  <si>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</si>
  <si>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</si>
  <si>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</si>
  <si>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</si>
  <si>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</si>
  <si>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</si>
  <si>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</si>
  <si>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</si>
  <si>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</si>
  <si>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</si>
  <si>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</si>
  <si>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</si>
  <si>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</si>
  <si>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</si>
  <si>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</si>
  <si>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</si>
  <si>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</si>
  <si>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</si>
  <si>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</si>
  <si>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</si>
  <si>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</si>
  <si>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</si>
  <si>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</si>
  <si>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</si>
  <si>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</si>
  <si>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</si>
  <si>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</si>
  <si>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</si>
  <si>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</si>
  <si>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</si>
  <si>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</si>
  <si>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</si>
  <si>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</si>
  <si>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</si>
  <si>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</si>
  <si>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</si>
  <si>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</si>
  <si>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</si>
  <si>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</si>
  <si>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</si>
  <si>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</si>
  <si>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</si>
  <si>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</si>
  <si>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</si>
  <si>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</si>
  <si>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</si>
  <si>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</si>
  <si>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</si>
  <si>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</si>
  <si>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</si>
  <si>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</si>
  <si>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</si>
  <si>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</si>
  <si>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</si>
  <si>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</si>
  <si>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</si>
  <si>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</si>
  <si>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</si>
  <si>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</si>
  <si>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</si>
  <si>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</si>
  <si>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</si>
  <si>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</si>
  <si>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</si>
  <si>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</si>
  <si>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</si>
  <si>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</si>
  <si>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</si>
  <si>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</si>
  <si>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</si>
  <si>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</si>
  <si>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</si>
  <si>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</si>
  <si>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</si>
  <si>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</si>
  <si>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</si>
  <si>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</si>
  <si>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</si>
  <si>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</si>
  <si>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</si>
  <si>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</si>
  <si>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</si>
  <si>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</si>
  <si>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</si>
  <si>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</si>
  <si>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</si>
  <si>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</si>
  <si>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</si>
  <si>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</si>
  <si>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</si>
  <si>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</si>
  <si>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</si>
  <si>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</si>
  <si>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</si>
  <si>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</si>
  <si>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</si>
  <si>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</si>
  <si>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</si>
  <si>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</si>
  <si>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</si>
  <si>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</si>
  <si>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</si>
  <si>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</si>
  <si>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</si>
  <si>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</si>
  <si>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</si>
  <si>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</si>
  <si>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</si>
  <si>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</si>
  <si>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</si>
  <si>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</si>
  <si>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</si>
  <si>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</si>
  <si>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</si>
  <si>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</si>
  <si>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</si>
  <si>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</si>
  <si>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</si>
  <si>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</si>
  <si>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</si>
  <si>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</si>
  <si>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</si>
  <si>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</si>
  <si>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</si>
  <si>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</si>
  <si>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</si>
  <si>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</si>
  <si>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</si>
  <si>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</si>
  <si>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</si>
  <si>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</si>
  <si>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</si>
  <si>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</si>
  <si>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</si>
  <si>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</si>
  <si>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</si>
  <si>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</si>
  <si>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</si>
  <si>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</si>
  <si>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</si>
  <si>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</si>
  <si>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</si>
  <si>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</si>
  <si>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</si>
  <si>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</si>
  <si>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</si>
  <si>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</si>
  <si>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</si>
  <si>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</si>
  <si>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</si>
  <si>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</si>
  <si>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</si>
  <si>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</si>
  <si>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</si>
  <si>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</si>
  <si>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</si>
  <si>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</si>
  <si>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</si>
  <si>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</si>
  <si>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</si>
  <si>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</si>
  <si>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</si>
  <si>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</si>
  <si>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</si>
  <si>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</si>
  <si>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</si>
  <si>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</si>
  <si>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</si>
  <si>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</si>
  <si>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</si>
  <si>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</si>
  <si>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</si>
  <si>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</si>
  <si>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</si>
  <si>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</si>
  <si>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</si>
  <si>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</si>
  <si>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</si>
  <si>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</si>
  <si>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</si>
  <si>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</si>
  <si>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</si>
  <si>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</si>
  <si>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</si>
  <si>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</si>
  <si>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</si>
  <si>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</si>
  <si>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</si>
  <si>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</si>
  <si>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</si>
  <si>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</si>
  <si>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</si>
  <si>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</si>
  <si>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</si>
  <si>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</si>
  <si>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</si>
  <si>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</si>
  <si>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</si>
  <si>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</si>
  <si>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</si>
  <si>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</si>
  <si>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</si>
  <si>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</si>
  <si>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</si>
  <si>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</si>
  <si>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</si>
  <si>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</si>
  <si>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</si>
  <si>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</si>
  <si>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</si>
  <si>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</si>
  <si>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</si>
  <si>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</si>
  <si>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</si>
  <si>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</si>
  <si>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</si>
  <si>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</si>
  <si>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</si>
  <si>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</si>
  <si>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</si>
  <si>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</si>
  <si>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</si>
  <si>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</si>
  <si>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</si>
  <si>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</si>
  <si>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</si>
  <si>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</si>
  <si>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</si>
  <si>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</si>
  <si>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</si>
  <si>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</si>
  <si>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</si>
  <si>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</si>
  <si>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</si>
  <si>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</si>
  <si>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</si>
  <si>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</si>
  <si>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</si>
  <si>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</si>
  <si>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</si>
  <si>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</si>
  <si>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</si>
  <si>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</si>
  <si>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</si>
  <si>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</si>
  <si>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</si>
  <si>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</si>
  <si>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</si>
  <si>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</si>
  <si>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</si>
  <si>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</si>
  <si>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</si>
  <si>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</si>
  <si>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</si>
  <si>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</si>
  <si>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</si>
  <si>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</si>
  <si>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</si>
  <si>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</si>
  <si>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</si>
  <si>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</si>
  <si>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</si>
  <si>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</si>
  <si>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</si>
  <si>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</si>
  <si>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</si>
  <si>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</si>
  <si>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</si>
  <si>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</si>
  <si>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</si>
  <si>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</si>
  <si>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</si>
  <si>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</si>
  <si>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</si>
  <si>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</si>
  <si>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</si>
  <si>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</si>
  <si>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</si>
  <si>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</si>
  <si>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</si>
  <si>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</si>
  <si>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</si>
  <si>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</si>
  <si>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</si>
  <si>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</si>
  <si>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</si>
  <si>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</si>
  <si>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</si>
  <si>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</si>
  <si>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</si>
  <si>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</si>
  <si>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</si>
  <si>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</si>
  <si>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</si>
  <si>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</si>
  <si>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</si>
  <si>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</si>
  <si>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</si>
  <si>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</si>
  <si>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</si>
  <si>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</si>
  <si>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</si>
  <si>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</si>
  <si>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</si>
  <si>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</si>
  <si>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</si>
  <si>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</si>
  <si>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</si>
  <si>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</si>
  <si>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</si>
  <si>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</si>
  <si>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</si>
  <si>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</si>
  <si>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</si>
  <si>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</si>
  <si>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</si>
  <si>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</si>
  <si>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</si>
  <si>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</si>
  <si>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</si>
  <si>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</si>
  <si>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</si>
  <si>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</si>
  <si>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</si>
  <si>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</si>
  <si>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</si>
  <si>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</si>
  <si>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</si>
  <si>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</si>
  <si>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</si>
  <si>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</si>
  <si>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</si>
  <si>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</si>
  <si>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</si>
  <si>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</si>
  <si>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</si>
  <si>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</si>
  <si>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</si>
  <si>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</si>
  <si>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</si>
  <si>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</si>
  <si>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</si>
  <si>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</si>
  <si>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</si>
  <si>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</si>
  <si>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</si>
  <si>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</si>
  <si>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</si>
  <si>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</si>
  <si>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</si>
  <si>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</si>
  <si>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</si>
  <si>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</si>
  <si>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</si>
  <si>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</si>
  <si>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</si>
  <si>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</si>
  <si>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</si>
  <si>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</si>
  <si>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</si>
  <si>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</si>
  <si>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</si>
  <si>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</si>
  <si>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</si>
  <si>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</si>
  <si>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</si>
  <si>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</si>
  <si>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</si>
  <si>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</si>
  <si>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</si>
  <si>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</si>
  <si>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</si>
  <si>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</si>
  <si>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</si>
  <si>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</si>
  <si>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</si>
  <si>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</si>
  <si>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</si>
  <si>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</si>
  <si>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</si>
  <si>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</si>
  <si>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</si>
  <si>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</si>
  <si>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</si>
  <si>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</si>
  <si>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</si>
  <si>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</si>
  <si>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</si>
  <si>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</si>
  <si>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</si>
  <si>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</si>
  <si>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</si>
  <si>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</si>
  <si>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</si>
  <si>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</si>
  <si>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</si>
  <si>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</si>
  <si>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</si>
  <si>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</si>
  <si>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</si>
  <si>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</si>
  <si>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</si>
  <si>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</si>
  <si>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</si>
  <si>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</si>
  <si>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</si>
  <si>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</si>
  <si>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</si>
  <si>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</si>
  <si>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</si>
  <si>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</si>
  <si>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</si>
  <si>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</si>
  <si>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</si>
  <si>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</si>
  <si>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</si>
  <si>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</si>
  <si>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</si>
  <si>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</si>
  <si>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</si>
  <si>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</si>
  <si>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</si>
  <si>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</si>
  <si>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</si>
  <si>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</si>
  <si>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</si>
  <si>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</si>
  <si>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</si>
  <si>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</si>
  <si>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</si>
  <si>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</si>
  <si>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</si>
  <si>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</si>
  <si>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</si>
  <si>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</si>
  <si>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</si>
  <si>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</si>
  <si>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</si>
  <si>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</si>
  <si>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</si>
  <si>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</si>
  <si>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</si>
  <si>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</si>
  <si>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</si>
  <si>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</si>
  <si>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</si>
  <si>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</si>
  <si>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</si>
  <si>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</si>
  <si>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</si>
  <si>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</si>
  <si>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</si>
  <si>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</si>
  <si>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</si>
  <si>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</si>
  <si>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</si>
  <si>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</si>
  <si>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</si>
  <si>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</si>
  <si>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</si>
  <si>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</si>
  <si>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</si>
  <si>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</si>
  <si>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</si>
  <si>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</si>
  <si>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</si>
  <si>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</si>
  <si>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</si>
  <si>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</si>
  <si>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</si>
  <si>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</si>
  <si>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</si>
  <si>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</si>
  <si>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</si>
  <si>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</si>
  <si>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</si>
  <si>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</si>
  <si>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</si>
  <si>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</si>
  <si>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</si>
  <si>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</si>
  <si>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</si>
  <si>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</si>
  <si>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</si>
  <si>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</si>
  <si>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</si>
  <si>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</si>
  <si>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</si>
  <si>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</si>
  <si>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</si>
  <si>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</si>
  <si>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</si>
  <si>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</si>
  <si>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</si>
  <si>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</si>
  <si>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</si>
  <si>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</si>
  <si>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</si>
  <si>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</si>
  <si>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</si>
  <si>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</si>
  <si>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</si>
  <si>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</si>
  <si>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</si>
  <si>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</si>
  <si>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</si>
  <si>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</si>
  <si>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</si>
  <si>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</si>
  <si>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</si>
  <si>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</si>
  <si>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</si>
  <si>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</si>
  <si>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</si>
  <si>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</si>
  <si>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</si>
  <si>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</si>
  <si>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</si>
  <si>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</si>
  <si>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</si>
  <si>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</si>
  <si>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</si>
  <si>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</si>
  <si>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</si>
  <si>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</si>
  <si>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</si>
  <si>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</si>
  <si>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</si>
  <si>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</si>
  <si>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</si>
  <si>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</si>
  <si>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</si>
  <si>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</si>
  <si>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</si>
  <si>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</si>
  <si>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</si>
  <si>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</si>
  <si>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</si>
  <si>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</si>
  <si>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</si>
  <si>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</si>
  <si>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</si>
  <si>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</si>
  <si>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</si>
  <si>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</si>
  <si>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</si>
  <si>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</si>
  <si>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</si>
  <si>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</si>
  <si>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</si>
  <si>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</si>
  <si>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</si>
  <si>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</si>
  <si>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</si>
  <si>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</si>
  <si>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</si>
  <si>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</si>
  <si>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</si>
  <si>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</si>
  <si>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</si>
  <si>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</si>
  <si>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</si>
  <si>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</si>
  <si>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</si>
  <si>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</si>
  <si>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</si>
  <si>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</si>
  <si>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</si>
  <si>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</si>
  <si>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</si>
  <si>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</si>
  <si>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</si>
  <si>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</si>
  <si>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</si>
  <si>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</si>
  <si>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</si>
  <si>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</si>
  <si>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</si>
  <si>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</si>
  <si>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</si>
  <si>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</si>
  <si>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</si>
  <si>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</si>
  <si>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</si>
  <si>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</si>
  <si>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</si>
  <si>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</si>
  <si>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</si>
  <si>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</si>
  <si>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</si>
  <si>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</si>
  <si>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</si>
  <si>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</si>
  <si>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</si>
  <si>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</si>
  <si>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</si>
  <si>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</si>
  <si>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</si>
  <si>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</si>
  <si>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</si>
  <si>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</si>
  <si>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</si>
  <si>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</si>
  <si>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</si>
  <si>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</si>
  <si>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</si>
  <si>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</si>
  <si>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</si>
  <si>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</si>
  <si>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</si>
  <si>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</si>
  <si>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</si>
  <si>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</si>
  <si>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</si>
  <si>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</si>
  <si>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</si>
  <si>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</si>
  <si>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</si>
  <si>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</si>
  <si>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</si>
  <si>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</si>
  <si>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</si>
  <si>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</si>
  <si>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</si>
  <si>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</si>
  <si>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</si>
  <si>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</si>
  <si>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</si>
  <si>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</si>
  <si>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</si>
  <si>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</si>
  <si>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</si>
  <si>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</si>
  <si>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</si>
  <si>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</si>
  <si>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</si>
  <si>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</si>
  <si>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</si>
  <si>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</si>
  <si>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</si>
  <si>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</si>
  <si>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</si>
  <si>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</si>
  <si>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</si>
  <si>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</si>
  <si>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</si>
  <si>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</si>
  <si>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</si>
  <si>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</si>
  <si>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</si>
  <si>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</si>
  <si>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</si>
  <si>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</si>
  <si>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</si>
  <si>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</si>
  <si>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</si>
  <si>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</si>
  <si>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</si>
  <si>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</si>
  <si>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</si>
  <si>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</si>
  <si>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</si>
  <si>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</si>
  <si>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</si>
  <si>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</si>
  <si>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</si>
  <si>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</si>
  <si>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</si>
  <si>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</si>
  <si>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</si>
  <si>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</si>
  <si>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</si>
  <si>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</si>
  <si>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</si>
  <si>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</si>
  <si>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</si>
  <si>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</si>
  <si>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</si>
  <si>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</si>
  <si>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</si>
  <si>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</si>
  <si>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</si>
  <si>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</si>
  <si>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</si>
  <si>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</si>
  <si>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</si>
  <si>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</si>
  <si>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</si>
  <si>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</si>
  <si>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</si>
  <si>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</si>
  <si>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</si>
  <si>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</si>
  <si>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</si>
  <si>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</si>
  <si>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</si>
  <si>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</si>
  <si>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</si>
  <si>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</si>
  <si>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</si>
  <si>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</si>
  <si>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</si>
  <si>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</si>
  <si>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</si>
  <si>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</si>
  <si>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</si>
  <si>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</si>
  <si>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</si>
  <si>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</si>
  <si>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</si>
  <si>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</si>
  <si>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</si>
  <si>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</si>
  <si>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</si>
  <si>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</si>
  <si>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</si>
  <si>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</si>
  <si>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</si>
  <si>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</si>
  <si>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</si>
  <si>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</si>
  <si>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</si>
  <si>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</si>
  <si>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</si>
  <si>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</si>
  <si>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</si>
  <si>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</si>
  <si>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</si>
  <si>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</si>
  <si>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</si>
  <si>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</si>
  <si>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</si>
  <si>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</si>
  <si>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</si>
  <si>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</si>
  <si>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</si>
  <si>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</si>
  <si>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</si>
  <si>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</si>
  <si>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</si>
  <si>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</si>
  <si>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</si>
  <si>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</si>
  <si>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</si>
  <si>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</si>
  <si>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</si>
  <si>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</si>
  <si>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</si>
  <si>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</si>
  <si>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</si>
  <si>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</si>
  <si>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</si>
  <si>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</si>
  <si>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</si>
  <si>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</si>
  <si>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</si>
  <si>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</si>
  <si>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</si>
  <si>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</si>
  <si>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</si>
  <si>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</si>
  <si>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</si>
  <si>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</si>
  <si>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</si>
  <si>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</si>
  <si>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</si>
  <si>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</si>
  <si>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</si>
  <si>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</si>
  <si>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</si>
  <si>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</si>
  <si>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</si>
  <si>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</si>
  <si>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</si>
  <si>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</si>
  <si>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</si>
  <si>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</si>
  <si>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</si>
  <si>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</si>
  <si>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</si>
  <si>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</si>
  <si>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</si>
  <si>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</si>
  <si>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</si>
  <si>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</si>
  <si>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</si>
  <si>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</si>
  <si>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</si>
  <si>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</si>
  <si>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</si>
  <si>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</si>
  <si>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</si>
  <si>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</si>
  <si>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</si>
  <si>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</si>
  <si>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</si>
  <si>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</si>
  <si>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</si>
  <si>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</si>
  <si>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</si>
  <si>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</si>
  <si>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</si>
  <si>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</si>
  <si>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</si>
  <si>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</si>
  <si>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</si>
  <si>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</si>
  <si>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</si>
  <si>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</si>
  <si>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</si>
  <si>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</si>
  <si>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</si>
  <si>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</si>
  <si>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</si>
  <si>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</si>
  <si>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</si>
  <si>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</si>
  <si>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</si>
  <si>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</si>
  <si>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</si>
  <si>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</si>
  <si>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</si>
  <si>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</si>
  <si>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</si>
  <si>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</si>
  <si>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</si>
  <si>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</si>
  <si>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</si>
  <si>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</si>
  <si>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</si>
  <si>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</si>
  <si>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</si>
  <si>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</si>
  <si>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</si>
  <si>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</si>
  <si>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</si>
  <si>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</si>
  <si>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</si>
  <si>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</si>
  <si>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</si>
  <si>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</si>
  <si>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</si>
  <si>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</si>
  <si>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</si>
  <si>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</si>
  <si>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</si>
  <si>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</si>
  <si>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</si>
  <si>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</si>
  <si>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</si>
  <si>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</si>
  <si>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</si>
  <si>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</si>
  <si>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</si>
  <si>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</si>
  <si>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</si>
  <si>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</si>
  <si>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</si>
  <si>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</si>
  <si>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</si>
  <si>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</si>
  <si>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</si>
  <si>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</si>
  <si>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</si>
  <si>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</si>
  <si>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</si>
  <si>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</si>
  <si>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</si>
  <si>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</si>
  <si>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</si>
  <si>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</si>
  <si>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</si>
  <si>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</si>
  <si>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</si>
  <si>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</si>
  <si>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</si>
  <si>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</si>
  <si>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</si>
  <si>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</si>
  <si>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</si>
  <si>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</si>
  <si>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</si>
  <si>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</si>
  <si>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</si>
  <si>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</si>
  <si>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</si>
  <si>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</si>
  <si>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</si>
  <si>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</si>
  <si>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</si>
  <si>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</si>
  <si>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</si>
  <si>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</si>
  <si>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</si>
  <si>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</si>
  <si>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</si>
  <si>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</si>
  <si>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</si>
  <si>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</si>
  <si>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</si>
  <si>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</si>
  <si>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</si>
  <si>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</si>
  <si>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</si>
  <si>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</si>
  <si>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</si>
  <si>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</si>
  <si>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</si>
  <si>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</si>
  <si>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</si>
  <si>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</si>
  <si>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</si>
  <si>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</si>
  <si>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</si>
  <si>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</si>
  <si>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</si>
  <si>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</si>
  <si>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</si>
  <si>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</si>
  <si>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</si>
  <si>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</si>
  <si>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</si>
  <si>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</si>
  <si>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</si>
  <si>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</si>
  <si>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</si>
  <si>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</si>
  <si>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</si>
  <si>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</si>
  <si>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</si>
  <si>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</si>
  <si>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</si>
  <si>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</si>
  <si>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</si>
  <si>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</si>
  <si>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</si>
  <si>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</si>
  <si>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</si>
  <si>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</si>
  <si>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</si>
  <si>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</si>
  <si>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</si>
  <si>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</si>
  <si>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</si>
  <si>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</si>
  <si>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</si>
  <si>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</si>
  <si>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</si>
  <si>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</si>
  <si>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</si>
  <si>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</si>
  <si>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</si>
  <si>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</si>
  <si>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</si>
  <si>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</si>
  <si>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</si>
  <si>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</si>
  <si>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</si>
  <si>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</si>
  <si>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</si>
  <si>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</si>
  <si>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</si>
  <si>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</si>
  <si>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</si>
  <si>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</si>
  <si>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</si>
  <si>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</si>
  <si>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</si>
  <si>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</si>
  <si>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</si>
  <si>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</si>
  <si>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</si>
  <si>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</si>
  <si>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</si>
  <si>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</si>
  <si>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</si>
  <si>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</si>
  <si>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</si>
  <si>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</si>
  <si>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</si>
  <si>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</si>
  <si>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</si>
  <si>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</si>
  <si>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</si>
  <si>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</si>
  <si>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</si>
  <si>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</si>
  <si>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</si>
  <si>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</si>
  <si>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</si>
  <si>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</si>
  <si>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</si>
  <si>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</si>
  <si>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</si>
  <si>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</si>
  <si>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</si>
  <si>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</si>
  <si>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</si>
  <si>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</si>
  <si>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</si>
  <si>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</si>
  <si>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</si>
  <si>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</si>
  <si>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</si>
  <si>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</si>
  <si>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</si>
  <si>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</si>
  <si>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</si>
  <si>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</si>
  <si>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</si>
  <si>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</si>
  <si>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</si>
  <si>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</si>
  <si>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</si>
  <si>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</si>
  <si>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</si>
  <si>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</si>
  <si>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</si>
  <si>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</si>
  <si>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</si>
  <si>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</si>
  <si>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</si>
  <si>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</si>
  <si>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</si>
  <si>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</si>
  <si>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</si>
  <si>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</si>
  <si>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</si>
  <si>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</si>
  <si>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</si>
  <si>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</si>
  <si>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</si>
  <si>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</si>
  <si>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</si>
  <si>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</si>
  <si>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</si>
  <si>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</si>
  <si>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</si>
  <si>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</si>
  <si>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</si>
  <si>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</si>
  <si>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</si>
  <si>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</si>
  <si>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</si>
  <si>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</si>
  <si>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</si>
  <si>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</si>
  <si>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</si>
  <si>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</si>
  <si>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</si>
  <si>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</si>
  <si>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</si>
  <si>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</si>
  <si>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</si>
  <si>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</si>
  <si>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</si>
  <si>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</si>
  <si>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</si>
  <si>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</si>
  <si>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</si>
  <si>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</si>
  <si>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</si>
  <si>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</si>
  <si>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</si>
  <si>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</si>
  <si>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</si>
  <si>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</si>
  <si>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</si>
  <si>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</si>
  <si>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</si>
  <si>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</si>
  <si>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</si>
  <si>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</si>
  <si>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</si>
  <si>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</si>
  <si>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</si>
  <si>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</si>
  <si>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</si>
  <si>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</si>
  <si>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</si>
  <si>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</si>
  <si>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</si>
  <si>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</si>
  <si>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</si>
  <si>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</si>
  <si>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</si>
  <si>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</si>
  <si>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</si>
  <si>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</si>
  <si>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</si>
  <si>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</si>
  <si>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</si>
  <si>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</si>
  <si>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</si>
  <si>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</si>
  <si>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</si>
  <si>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</si>
  <si>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</si>
  <si>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</si>
  <si>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</si>
  <si>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</si>
  <si>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</si>
  <si>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</si>
  <si>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</si>
  <si>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</si>
  <si>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</si>
  <si>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</si>
  <si>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</si>
  <si>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</si>
  <si>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</si>
  <si>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</si>
  <si>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</si>
  <si>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</si>
  <si>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</si>
  <si>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</si>
  <si>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</si>
  <si>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</si>
  <si>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</si>
  <si>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</si>
  <si>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</si>
  <si>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</si>
  <si>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</si>
  <si>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</si>
  <si>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</si>
  <si>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</si>
  <si>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</si>
  <si>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</si>
  <si>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</si>
  <si>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</si>
  <si>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</si>
  <si>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</si>
  <si>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</si>
  <si>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</si>
  <si>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</si>
  <si>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</si>
  <si>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</si>
  <si>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</si>
  <si>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</si>
  <si>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</si>
  <si>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</si>
  <si>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</si>
  <si>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</si>
  <si>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</si>
  <si>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</si>
  <si>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</si>
  <si>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</si>
  <si>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</si>
  <si>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</si>
  <si>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</si>
  <si>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</si>
  <si>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</si>
  <si>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</si>
  <si>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</si>
  <si>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</si>
  <si>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</si>
  <si>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</si>
  <si>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</si>
  <si>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</si>
  <si>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</si>
  <si>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</si>
  <si>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</si>
  <si>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</si>
  <si>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</si>
  <si>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</si>
  <si>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</si>
  <si>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</si>
  <si>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</si>
  <si>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</si>
  <si>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</si>
  <si>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</si>
  <si>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</si>
  <si>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</si>
  <si>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</si>
  <si>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</si>
  <si>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</si>
  <si>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</si>
  <si>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</si>
  <si>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</si>
  <si>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</si>
  <si>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</si>
  <si>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</si>
  <si>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</si>
  <si>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</si>
  <si>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</si>
  <si>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</si>
  <si>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</si>
  <si>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</si>
  <si>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</si>
  <si>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</si>
  <si>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</si>
  <si>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</si>
  <si>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</si>
  <si>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</si>
  <si>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</si>
  <si>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</si>
  <si>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</si>
  <si>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</si>
  <si>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</si>
  <si>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</si>
  <si>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</si>
  <si>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</si>
  <si>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</si>
  <si>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</si>
  <si>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</si>
  <si>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</si>
  <si>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</si>
  <si>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</si>
  <si>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</si>
  <si>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</si>
  <si>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</si>
  <si>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</si>
  <si>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</si>
  <si>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</si>
  <si>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</si>
  <si>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</si>
  <si>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</si>
  <si>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</si>
  <si>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</si>
  <si>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</si>
  <si>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</si>
  <si>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</si>
  <si>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</si>
  <si>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</si>
  <si>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</si>
  <si>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</si>
  <si>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</si>
  <si>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</si>
  <si>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</si>
  <si>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</si>
  <si>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</si>
  <si>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</si>
  <si>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</si>
  <si>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</si>
  <si>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</si>
  <si>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</si>
  <si>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</si>
  <si>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</si>
  <si>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</si>
  <si>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</si>
  <si>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</si>
  <si>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</si>
  <si>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</si>
  <si>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</si>
  <si>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</si>
  <si>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</si>
  <si>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</si>
  <si>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</si>
  <si>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</si>
  <si>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</si>
  <si>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</si>
  <si>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</si>
  <si>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</si>
  <si>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</si>
  <si>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</si>
  <si>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</si>
  <si>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</si>
  <si>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</si>
  <si>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</si>
  <si>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</si>
  <si>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</si>
  <si>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</si>
  <si>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</si>
  <si>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</si>
  <si>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</si>
  <si>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</si>
  <si>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</si>
  <si>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</si>
  <si>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</si>
  <si>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</si>
  <si>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</si>
  <si>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</si>
  <si>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</si>
  <si>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</si>
  <si>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</si>
  <si>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</si>
  <si>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</si>
  <si>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</si>
  <si>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</si>
  <si>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</si>
  <si>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</si>
  <si>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</si>
  <si>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</si>
  <si>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</si>
  <si>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</si>
  <si>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</si>
  <si>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</si>
  <si>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</si>
  <si>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</si>
  <si>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</si>
  <si>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</si>
  <si>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</si>
  <si>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</si>
  <si>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</si>
  <si>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</si>
  <si>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</si>
  <si>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</si>
  <si>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</si>
  <si>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</si>
  <si>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</si>
  <si>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</si>
  <si>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</si>
  <si>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</si>
  <si>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</si>
  <si>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</si>
  <si>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</si>
  <si>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</si>
  <si>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</si>
  <si>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</si>
  <si>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</si>
  <si>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</si>
  <si>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</si>
  <si>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</si>
  <si>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</si>
  <si>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</si>
  <si>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</si>
  <si>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</si>
  <si>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</si>
  <si>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</si>
  <si>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</si>
  <si>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</si>
  <si>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</si>
  <si>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</si>
  <si>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</si>
  <si>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</si>
  <si>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</si>
  <si>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</si>
  <si>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</si>
  <si>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</si>
  <si>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</si>
  <si>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</si>
  <si>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</si>
  <si>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</si>
  <si>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</si>
  <si>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</si>
  <si>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</si>
  <si>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</si>
  <si>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</si>
  <si>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</si>
  <si>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</si>
  <si>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</si>
  <si>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</si>
  <si>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</si>
  <si>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</si>
  <si>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</si>
  <si>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</si>
  <si>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</si>
  <si>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</si>
  <si>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</si>
  <si>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</si>
  <si>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</si>
  <si>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</si>
  <si>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</si>
  <si>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</si>
  <si>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</si>
  <si>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</si>
  <si>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</si>
  <si>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</si>
  <si>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</si>
  <si>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</si>
  <si>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</si>
  <si>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</si>
  <si>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</si>
  <si>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</si>
  <si>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</si>
  <si>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</si>
  <si>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</si>
  <si>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</si>
  <si>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</si>
  <si>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</si>
  <si>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</si>
  <si>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</si>
  <si>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</si>
  <si>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</si>
  <si>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</si>
  <si>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</si>
  <si>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</si>
  <si>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</si>
  <si>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</si>
  <si>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</si>
  <si>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</si>
  <si>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</si>
  <si>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</si>
  <si>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</si>
  <si>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</si>
  <si>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</si>
  <si>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</si>
  <si>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</si>
  <si>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</si>
  <si>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</si>
  <si>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</si>
  <si>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</si>
  <si>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</si>
  <si>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</si>
  <si>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</si>
  <si>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</si>
  <si>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</si>
  <si>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</si>
  <si>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</si>
  <si>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</si>
  <si>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</si>
  <si>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</si>
  <si>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</si>
  <si>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</si>
  <si>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</si>
  <si>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</si>
  <si>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</si>
  <si>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</si>
  <si>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</si>
  <si>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</si>
  <si>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</si>
  <si>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</si>
  <si>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</si>
  <si>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</si>
  <si>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</si>
  <si>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</si>
  <si>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</si>
  <si>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</si>
  <si>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</si>
  <si>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</si>
  <si>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</si>
  <si>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</si>
  <si>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</si>
  <si>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</si>
  <si>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</si>
  <si>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</si>
  <si>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</si>
  <si>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</si>
  <si>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</si>
  <si>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</si>
  <si>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</si>
  <si>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</si>
  <si>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</si>
  <si>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</si>
  <si>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</si>
  <si>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</si>
  <si>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</si>
  <si>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</si>
  <si>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</si>
  <si>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</si>
  <si>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</si>
  <si>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</si>
  <si>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</si>
  <si>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</si>
  <si>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</si>
  <si>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</si>
  <si>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</si>
  <si>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</si>
  <si>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</si>
  <si>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</si>
  <si>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</si>
  <si>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</si>
  <si>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</si>
  <si>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</si>
  <si>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</si>
  <si>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</si>
  <si>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</si>
  <si>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</si>
  <si>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</si>
  <si>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</si>
  <si>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</si>
  <si>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</si>
  <si>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</si>
  <si>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</si>
  <si>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</si>
  <si>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</si>
  <si>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</si>
  <si>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</si>
  <si>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</si>
  <si>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</si>
  <si>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</si>
  <si>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</si>
  <si>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</si>
  <si>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</si>
  <si>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</si>
  <si>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</si>
  <si>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</si>
  <si>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</si>
  <si>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</si>
  <si>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</si>
  <si>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</si>
  <si>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</si>
  <si>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</si>
  <si>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</si>
  <si>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</si>
  <si>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</si>
  <si>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</si>
  <si>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</si>
  <si>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</si>
  <si>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</si>
  <si>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</si>
  <si>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</si>
  <si>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</si>
  <si>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</si>
  <si>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</si>
  <si>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</si>
  <si>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</si>
  <si>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</si>
  <si>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</si>
  <si>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</si>
  <si>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</si>
  <si>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</si>
  <si>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</si>
  <si>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</si>
  <si>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</si>
  <si>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</si>
  <si>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</si>
  <si>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</si>
  <si>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</si>
  <si>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</si>
  <si>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</si>
  <si>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</si>
  <si>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</si>
  <si>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</si>
  <si>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</si>
  <si>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</si>
  <si>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</si>
  <si>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</si>
  <si>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</si>
  <si>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</si>
  <si>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</si>
  <si>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</si>
  <si>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</si>
  <si>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</si>
  <si>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</si>
  <si>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</si>
  <si>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</si>
  <si>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</si>
  <si>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</si>
  <si>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</si>
  <si>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</si>
  <si>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</si>
  <si>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</si>
  <si>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</si>
  <si>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</si>
  <si>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</si>
  <si>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</si>
  <si>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</si>
  <si>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</si>
  <si>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</si>
  <si>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</si>
  <si>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</si>
  <si>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</si>
  <si>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</si>
  <si>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</si>
  <si>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</si>
  <si>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</si>
  <si>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</si>
  <si>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</si>
  <si>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</si>
  <si>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</si>
  <si>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</si>
  <si>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</si>
  <si>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</si>
  <si>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</si>
  <si>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</si>
  <si>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</si>
  <si>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</si>
  <si>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</si>
  <si>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</si>
  <si>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</si>
  <si>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</si>
  <si>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</si>
  <si>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</si>
  <si>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</si>
  <si>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</si>
  <si>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</si>
  <si>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</si>
  <si>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</si>
  <si>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</si>
  <si>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</si>
  <si>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</si>
  <si>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</si>
  <si>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</si>
  <si>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</si>
  <si>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</si>
  <si>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</si>
  <si>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</si>
  <si>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</si>
  <si>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</si>
  <si>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</si>
  <si>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</si>
  <si>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</si>
  <si>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</si>
  <si>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</si>
  <si>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</si>
  <si>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</si>
  <si>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</si>
  <si>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</si>
  <si>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</si>
  <si>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</si>
  <si>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</si>
  <si>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</si>
  <si>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</si>
  <si>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</si>
  <si>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</si>
  <si>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</si>
  <si>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</si>
  <si>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</si>
  <si>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</si>
  <si>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</si>
  <si>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</si>
  <si>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</si>
  <si>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</si>
  <si>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</si>
  <si>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</si>
  <si>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</si>
  <si>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</si>
  <si>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</si>
  <si>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</si>
  <si>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</si>
  <si>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</si>
  <si>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</si>
  <si>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</si>
  <si>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</si>
  <si>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</si>
  <si>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</si>
  <si>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</si>
  <si>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</si>
  <si>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</si>
  <si>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</si>
  <si>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</si>
  <si>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</si>
  <si>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</si>
  <si>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</si>
  <si>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</si>
  <si>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</si>
  <si>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</si>
  <si>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</si>
  <si>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</si>
  <si>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</si>
  <si>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</si>
  <si>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</si>
  <si>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</si>
  <si>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</si>
  <si>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</si>
  <si>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</si>
  <si>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</si>
  <si>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</si>
  <si>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</si>
  <si>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</si>
  <si>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</si>
  <si>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</si>
  <si>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</si>
  <si>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</si>
  <si>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</si>
  <si>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</si>
  <si>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</si>
  <si>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</si>
  <si>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</si>
  <si>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</si>
  <si>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</si>
  <si>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</si>
  <si>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</si>
  <si>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</si>
  <si>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</si>
  <si>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</si>
  <si>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</si>
  <si>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</si>
  <si>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</si>
  <si>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</si>
  <si>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</si>
  <si>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</si>
  <si>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</si>
  <si>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</si>
  <si>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</si>
  <si>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</si>
  <si>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</si>
  <si>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</si>
  <si>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</si>
  <si>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</si>
  <si>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</si>
  <si>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</si>
  <si>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</si>
  <si>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</si>
  <si>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</si>
  <si>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</si>
  <si>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</si>
  <si>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</si>
  <si>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</si>
  <si>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</si>
  <si>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</si>
  <si>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</si>
  <si>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</si>
  <si>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</si>
  <si>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</si>
  <si>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</si>
  <si>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</si>
  <si>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</si>
  <si>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</si>
  <si>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</si>
  <si>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</si>
  <si>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</si>
  <si>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</si>
  <si>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</si>
  <si>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</si>
  <si>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</si>
  <si>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</si>
  <si>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</si>
  <si>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</si>
  <si>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</si>
  <si>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</si>
  <si>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</si>
  <si>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</si>
  <si>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</si>
  <si>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</si>
  <si>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</si>
  <si>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</si>
  <si>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</si>
  <si>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</si>
  <si>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</si>
  <si>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</si>
  <si>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</si>
  <si>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</si>
  <si>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</si>
  <si>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</si>
  <si>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</si>
  <si>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</si>
  <si>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</si>
  <si>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</si>
  <si>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</si>
  <si>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</si>
  <si>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</si>
  <si>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</si>
  <si>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</si>
  <si>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</si>
  <si>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</si>
  <si>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</si>
  <si>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</si>
  <si>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</si>
  <si>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</si>
  <si>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</si>
  <si>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</si>
  <si>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</si>
  <si>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</si>
  <si>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</si>
  <si>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</si>
  <si>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</si>
  <si>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</si>
  <si>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</si>
  <si>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</si>
  <si>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</si>
  <si>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</si>
  <si>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</si>
  <si>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</si>
  <si>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</si>
  <si>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</si>
  <si>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</si>
  <si>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</si>
  <si>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</si>
  <si>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</si>
  <si>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</si>
  <si>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</si>
  <si>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</si>
  <si>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</si>
  <si>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</si>
  <si>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</si>
  <si>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</si>
  <si>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</si>
  <si>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</si>
  <si>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</si>
  <si>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</si>
  <si>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</si>
  <si>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</si>
  <si>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</si>
  <si>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</si>
  <si>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</si>
  <si>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</si>
  <si>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</si>
  <si>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</si>
  <si>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</si>
  <si>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</si>
  <si>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</si>
  <si>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</si>
  <si>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</si>
  <si>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</si>
  <si>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</si>
  <si>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</si>
  <si>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</si>
  <si>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</si>
  <si>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</si>
  <si>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</si>
  <si>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</si>
  <si>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</si>
  <si>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</si>
  <si>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</si>
  <si>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</si>
  <si>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</si>
  <si>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</si>
  <si>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</si>
  <si>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</si>
  <si>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</si>
  <si>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</si>
  <si>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</si>
  <si>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</si>
  <si>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</si>
  <si>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</si>
  <si>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</si>
  <si>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</si>
  <si>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</si>
  <si>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</si>
  <si>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</si>
  <si>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</si>
  <si>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</si>
  <si>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</si>
  <si>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</si>
  <si>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</si>
  <si>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</si>
  <si>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</si>
  <si>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</si>
  <si>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</si>
  <si>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</si>
  <si>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</si>
  <si>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</si>
  <si>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</si>
  <si>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</si>
  <si>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</si>
  <si>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</si>
  <si>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</si>
  <si>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</si>
  <si>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</si>
  <si>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</si>
  <si>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</si>
  <si>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</si>
  <si>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</si>
  <si>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</si>
  <si>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</si>
  <si>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</si>
  <si>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</si>
  <si>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</si>
  <si>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</si>
  <si>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</si>
  <si>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</si>
  <si>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</si>
  <si>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</si>
  <si>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</si>
  <si>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</si>
  <si>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</si>
  <si>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</si>
  <si>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</si>
  <si>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</si>
  <si>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</si>
  <si>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</si>
  <si>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</si>
  <si>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</si>
  <si>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</si>
  <si>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</si>
  <si>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</si>
  <si>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</si>
  <si>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</si>
  <si>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</si>
  <si>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</si>
  <si>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</si>
  <si>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</si>
  <si>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</si>
  <si>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</si>
  <si>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</si>
  <si>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</si>
  <si>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</si>
  <si>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</si>
  <si>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</si>
  <si>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</si>
  <si>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</si>
  <si>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</si>
  <si>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</si>
  <si>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</si>
  <si>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</si>
  <si>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</si>
  <si>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</si>
  <si>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</si>
  <si>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</si>
  <si>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</si>
  <si>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</si>
  <si>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</si>
  <si>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</si>
  <si>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</si>
  <si>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</si>
  <si>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</si>
  <si>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</si>
  <si>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</si>
  <si>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</si>
  <si>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</si>
  <si>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</si>
  <si>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</si>
  <si>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</si>
  <si>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</si>
  <si>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</si>
  <si>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</si>
  <si>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</si>
  <si>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</si>
  <si>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</si>
  <si>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</si>
  <si>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</si>
  <si>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</si>
  <si>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</si>
  <si>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</si>
  <si>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</si>
  <si>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</si>
  <si>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</si>
  <si>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</si>
  <si>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</si>
  <si>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</si>
  <si>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</si>
  <si>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</si>
  <si>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</si>
  <si>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</si>
  <si>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</si>
  <si>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</si>
  <si>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</si>
  <si>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</si>
  <si>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</si>
  <si>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</si>
  <si>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</si>
  <si>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</si>
  <si>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</si>
  <si>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</si>
  <si>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</si>
  <si>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</si>
  <si>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</si>
  <si>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</si>
  <si>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</si>
  <si>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</si>
  <si>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</si>
  <si>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</si>
  <si>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</si>
  <si>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</si>
  <si>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</si>
  <si>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</si>
  <si>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</si>
  <si>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</si>
  <si>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</si>
  <si>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</si>
  <si>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</si>
  <si>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</si>
  <si>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</si>
  <si>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</si>
  <si>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</si>
  <si>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</si>
  <si>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</si>
  <si>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</si>
  <si>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</si>
  <si>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</si>
  <si>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</si>
  <si>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</si>
  <si>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</si>
  <si>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</si>
  <si>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</si>
  <si>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</si>
  <si>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</si>
  <si>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</si>
  <si>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</si>
  <si>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</si>
  <si>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</si>
  <si>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</si>
  <si>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</si>
  <si>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</si>
  <si>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</si>
  <si>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</si>
  <si>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</si>
  <si>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</si>
  <si>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</si>
  <si>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</si>
  <si>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</si>
  <si>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</si>
  <si>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</si>
  <si>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</si>
  <si>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</si>
  <si>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</si>
  <si>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</si>
  <si>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</si>
  <si>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</si>
  <si>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</si>
  <si>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</si>
  <si>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</si>
  <si>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</si>
  <si>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</si>
  <si>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</si>
  <si>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</si>
  <si>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</si>
  <si>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</si>
  <si>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</si>
  <si>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</si>
  <si>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</si>
  <si>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</si>
  <si>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</si>
  <si>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</si>
  <si>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</si>
  <si>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</si>
  <si>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</si>
  <si>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</si>
  <si>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</si>
  <si>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</si>
  <si>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</si>
  <si>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</si>
  <si>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</si>
  <si>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</si>
  <si>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</si>
  <si>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</si>
  <si>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</si>
  <si>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</si>
  <si>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</si>
  <si>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</si>
  <si>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</si>
  <si>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</si>
  <si>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</si>
  <si>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</si>
  <si>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</si>
  <si>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</si>
  <si>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</si>
  <si>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</si>
  <si>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</si>
  <si>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</si>
  <si>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</si>
  <si>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</si>
  <si>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</si>
  <si>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</si>
  <si>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</si>
  <si>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</si>
  <si>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</si>
  <si>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</si>
  <si>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</si>
  <si>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</si>
  <si>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</si>
  <si>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</si>
  <si>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</si>
  <si>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</si>
  <si>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</si>
  <si>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</si>
  <si>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</si>
  <si>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</si>
  <si>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</si>
  <si>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</si>
  <si>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</si>
  <si>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</si>
  <si>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</si>
  <si>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</si>
  <si>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</si>
  <si>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</si>
  <si>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</si>
  <si>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</si>
  <si>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</si>
  <si>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</si>
  <si>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</si>
  <si>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</si>
  <si>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</si>
  <si>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</si>
  <si>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</si>
  <si>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</si>
  <si>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</si>
  <si>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</si>
  <si>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</si>
  <si>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</si>
  <si>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</si>
  <si>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</si>
  <si>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</si>
  <si>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</si>
  <si>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</si>
  <si>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</si>
  <si>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</si>
  <si>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</si>
  <si>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</si>
  <si>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</si>
  <si>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</si>
  <si>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</si>
  <si>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</si>
  <si>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</si>
  <si>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</si>
  <si>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</si>
  <si>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</si>
  <si>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</si>
  <si>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</si>
  <si>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</si>
  <si>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</si>
  <si>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</si>
  <si>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</si>
  <si>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</si>
  <si>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</si>
  <si>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</si>
  <si>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</si>
  <si>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</si>
  <si>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</si>
  <si>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</si>
  <si>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</si>
  <si>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</si>
  <si>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</si>
  <si>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</si>
  <si>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</si>
  <si>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</si>
  <si>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</si>
  <si>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</si>
  <si>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</si>
  <si>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</si>
  <si>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</si>
  <si>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</si>
  <si>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</si>
  <si>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</si>
  <si>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</si>
  <si>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</si>
  <si>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</si>
  <si>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</si>
  <si>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</si>
  <si>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</si>
  <si>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</si>
  <si>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</si>
  <si>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</si>
  <si>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</si>
  <si>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</si>
  <si>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</si>
  <si>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</si>
  <si>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</si>
  <si>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</si>
  <si>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</si>
  <si>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</si>
  <si>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</si>
  <si>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</si>
  <si>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</si>
  <si>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</si>
  <si>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</si>
  <si>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</si>
  <si>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</si>
  <si>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</si>
  <si>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</si>
  <si>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</si>
  <si>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</si>
  <si>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</si>
  <si>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</si>
  <si>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</si>
  <si>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</si>
  <si>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</si>
  <si>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</si>
  <si>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</si>
  <si>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</si>
  <si>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</si>
  <si>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</si>
  <si>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</si>
  <si>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</si>
  <si>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</si>
  <si>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</si>
  <si>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</si>
  <si>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</si>
  <si>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</si>
  <si>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</si>
  <si>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</si>
  <si>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</si>
  <si>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</si>
  <si>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</si>
  <si>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</si>
  <si>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</si>
  <si>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</si>
  <si>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</si>
  <si>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</si>
  <si>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</si>
  <si>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</si>
  <si>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</si>
  <si>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</si>
  <si>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</si>
  <si>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</si>
  <si>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</si>
  <si>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</si>
  <si>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</si>
  <si>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</si>
  <si>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</si>
  <si>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</si>
  <si>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</si>
  <si>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</si>
  <si>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</si>
  <si>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</si>
  <si>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</si>
  <si>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</si>
  <si>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</si>
  <si>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</si>
  <si>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</si>
  <si>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</si>
  <si>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</si>
  <si>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</si>
  <si>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</si>
  <si>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</si>
  <si>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</si>
  <si>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</si>
  <si>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</si>
  <si>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</si>
  <si>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</si>
  <si>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</si>
  <si>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</si>
  <si>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</si>
  <si>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</si>
  <si>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</si>
  <si>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</si>
  <si>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</si>
  <si>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</si>
  <si>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</si>
  <si>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</si>
  <si>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</si>
  <si>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</si>
  <si>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</si>
  <si>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</si>
  <si>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</si>
  <si>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</si>
  <si>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</si>
  <si>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</si>
  <si>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</si>
  <si>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</si>
  <si>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</si>
  <si>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</si>
  <si>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</si>
  <si>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</si>
  <si>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</si>
  <si>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</si>
  <si>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</si>
  <si>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</si>
  <si>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</si>
  <si>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</si>
  <si>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</si>
  <si>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</si>
  <si>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</si>
  <si>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</si>
  <si>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</si>
  <si>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</si>
  <si>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</si>
  <si>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</si>
  <si>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</si>
  <si>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</si>
  <si>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</si>
  <si>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</si>
  <si>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</si>
  <si>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</si>
  <si>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</si>
  <si>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</si>
  <si>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</si>
  <si>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</si>
  <si>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</si>
  <si>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</si>
  <si>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</si>
  <si>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</si>
  <si>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</si>
  <si>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</si>
  <si>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</si>
  <si>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</si>
  <si>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</si>
  <si>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</si>
  <si>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</si>
  <si>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</si>
  <si>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</si>
  <si>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</si>
  <si>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</si>
  <si>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</si>
  <si>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</si>
  <si>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</si>
  <si>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</si>
  <si>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</si>
  <si>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</si>
  <si>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</si>
  <si>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</si>
  <si>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</si>
  <si>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</si>
  <si>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</si>
  <si>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</si>
  <si>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</si>
  <si>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</si>
  <si>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</si>
  <si>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</si>
  <si>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</si>
  <si>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</si>
  <si>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</si>
  <si>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</si>
  <si>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</si>
  <si>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</si>
  <si>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</si>
  <si>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</si>
  <si>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</si>
  <si>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</si>
  <si>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</si>
  <si>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</si>
  <si>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</si>
  <si>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</si>
  <si>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</si>
  <si>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</si>
  <si>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</si>
  <si>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</si>
  <si>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</si>
  <si>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</si>
  <si>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</si>
  <si>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</si>
  <si>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</si>
  <si>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</si>
  <si>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</si>
  <si>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</si>
  <si>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</si>
  <si>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</si>
  <si>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</si>
  <si>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</si>
  <si>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</si>
  <si>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</si>
  <si>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</si>
  <si>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</si>
  <si>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</si>
  <si>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</si>
  <si>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</si>
  <si>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</si>
  <si>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</si>
  <si>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</si>
  <si>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</si>
  <si>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</si>
  <si>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</si>
  <si>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</si>
  <si>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</si>
  <si>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</si>
  <si>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</si>
  <si>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</si>
  <si>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</si>
  <si>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</si>
  <si>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</si>
  <si>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</si>
  <si>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</si>
  <si>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</si>
  <si>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</si>
  <si>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</si>
  <si>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</si>
  <si>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</si>
  <si>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</si>
  <si>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</si>
  <si>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</si>
  <si>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</si>
  <si>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</si>
  <si>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</si>
  <si>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</si>
  <si>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</si>
  <si>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</si>
  <si>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</si>
  <si>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</si>
  <si>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</si>
  <si>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</si>
  <si>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</si>
  <si>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</si>
  <si>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</si>
  <si>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</si>
  <si>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</si>
  <si>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</si>
  <si>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</si>
  <si>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</si>
  <si>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</si>
  <si>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</si>
  <si>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</si>
  <si>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</si>
  <si>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</si>
  <si>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</si>
  <si>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</si>
  <si>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</si>
  <si>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</si>
  <si>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</si>
  <si>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</si>
  <si>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</si>
  <si>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</si>
  <si>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</si>
  <si>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</si>
  <si>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</si>
  <si>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</si>
  <si>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</si>
  <si>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</si>
  <si>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</si>
  <si>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</si>
  <si>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</si>
  <si>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</si>
  <si>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</si>
  <si>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</si>
  <si>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</si>
  <si>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</si>
  <si>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</si>
  <si>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</si>
  <si>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</si>
  <si>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</si>
  <si>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</si>
  <si>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</si>
  <si>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</si>
  <si>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</si>
  <si>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</si>
  <si>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</si>
  <si>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</si>
  <si>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</si>
  <si>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</si>
  <si>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</si>
  <si>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</si>
  <si>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</si>
  <si>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</si>
  <si>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</si>
  <si>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</si>
  <si>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</si>
  <si>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</si>
  <si>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</si>
  <si>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</si>
  <si>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</si>
  <si>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</si>
  <si>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</si>
  <si>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</si>
  <si>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</si>
  <si>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</si>
  <si>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</si>
  <si>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</si>
  <si>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</si>
  <si>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</si>
  <si>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</si>
  <si>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</si>
  <si>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</si>
  <si>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</si>
  <si>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</si>
  <si>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</si>
  <si>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</si>
  <si>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</si>
  <si>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</si>
  <si>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</si>
  <si>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</si>
  <si>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</si>
  <si>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</si>
  <si>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</si>
  <si>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</si>
  <si>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</si>
  <si>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</si>
  <si>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</si>
  <si>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</si>
  <si>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</si>
  <si>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</si>
  <si>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</si>
  <si>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</si>
  <si>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</si>
  <si>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</si>
  <si>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</si>
  <si>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</si>
  <si>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</si>
  <si>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</si>
  <si>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</si>
  <si>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</si>
  <si>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</si>
  <si>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</si>
  <si>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</si>
  <si>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</si>
  <si>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</si>
  <si>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</si>
  <si>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</si>
  <si>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</si>
  <si>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</si>
  <si>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</si>
  <si>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</si>
  <si>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</si>
  <si>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</si>
  <si>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</si>
  <si>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</si>
  <si>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</si>
  <si>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</si>
  <si>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</si>
  <si>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</si>
  <si>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</si>
  <si>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</si>
  <si>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</si>
  <si>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</si>
  <si>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</si>
  <si>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</si>
  <si>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</si>
  <si>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</si>
  <si>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</si>
  <si>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</si>
  <si>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</si>
  <si>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</si>
  <si>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</si>
  <si>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</si>
  <si>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</si>
  <si>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</si>
  <si>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</si>
  <si>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</si>
  <si>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</si>
  <si>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</si>
  <si>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</si>
  <si>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</si>
  <si>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</si>
  <si>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</si>
  <si>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</si>
  <si>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</si>
  <si>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</si>
  <si>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</si>
  <si>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</si>
  <si>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</si>
  <si>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</si>
  <si>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</si>
  <si>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</si>
  <si>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</si>
  <si>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</si>
  <si>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</si>
  <si>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</si>
  <si>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</si>
  <si>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</si>
  <si>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</si>
  <si>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</si>
  <si>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</si>
  <si>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</si>
  <si>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</si>
  <si>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</si>
  <si>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</si>
  <si>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</si>
  <si>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</si>
  <si>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</si>
  <si>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</si>
  <si>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</si>
  <si>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</si>
  <si>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</si>
  <si>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</si>
  <si>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</si>
  <si>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</si>
  <si>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</si>
  <si>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</si>
  <si>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</si>
  <si>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</si>
  <si>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</si>
  <si>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</si>
  <si>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</si>
  <si>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</si>
  <si>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</si>
  <si>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</si>
  <si>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</si>
  <si>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</si>
  <si>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</si>
  <si>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</si>
  <si>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</si>
  <si>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</si>
  <si>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</si>
  <si>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</si>
  <si>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</si>
  <si>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</si>
  <si>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</si>
  <si>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</si>
  <si>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</si>
  <si>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</si>
  <si>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</si>
  <si>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</si>
  <si>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</si>
  <si>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</si>
  <si>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</si>
  <si>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</si>
  <si>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</si>
  <si>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</si>
  <si>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</si>
  <si>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</si>
  <si>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</si>
  <si>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</si>
  <si>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</si>
  <si>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</si>
  <si>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</si>
  <si>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</si>
  <si>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</si>
  <si>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</si>
  <si>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</si>
  <si>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</si>
  <si>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</si>
  <si>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</si>
  <si>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</si>
  <si>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</si>
  <si>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</si>
  <si>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</si>
  <si>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</si>
  <si>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</si>
  <si>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</si>
  <si>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</si>
  <si>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</si>
  <si>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</si>
  <si>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</si>
  <si>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</si>
  <si>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</si>
  <si>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</si>
  <si>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</si>
  <si>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</si>
  <si>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</si>
  <si>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</si>
  <si>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</si>
  <si>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</si>
  <si>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</si>
  <si>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</si>
  <si>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</si>
  <si>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</si>
  <si>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</si>
  <si>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</si>
  <si>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</si>
  <si>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</si>
  <si>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</si>
  <si>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</si>
  <si>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</si>
  <si>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</si>
  <si>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</si>
  <si>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</si>
  <si>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</si>
  <si>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</si>
  <si>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</si>
  <si>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</si>
  <si>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</si>
  <si>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</si>
  <si>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</si>
  <si>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</si>
  <si>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</si>
  <si>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</si>
  <si>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</si>
  <si>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</si>
  <si>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</si>
  <si>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</si>
  <si>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</si>
  <si>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</si>
  <si>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</si>
  <si>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</si>
  <si>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</si>
  <si>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</si>
  <si>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</si>
  <si>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</si>
  <si>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</si>
  <si>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</si>
  <si>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</si>
  <si>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</si>
  <si>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</si>
  <si>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</si>
  <si>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</si>
  <si>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</si>
  <si>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</si>
  <si>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</si>
  <si>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</si>
  <si>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</si>
  <si>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</si>
  <si>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</si>
  <si>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</si>
  <si>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</si>
  <si>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</si>
  <si>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</si>
  <si>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</si>
  <si>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</si>
  <si>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</si>
  <si>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</si>
  <si>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</si>
  <si>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</si>
  <si>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</si>
  <si>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</si>
  <si>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</si>
  <si>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</si>
  <si>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</si>
  <si>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</si>
  <si>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</si>
  <si>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</si>
  <si>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</si>
  <si>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</si>
  <si>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</si>
  <si>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</si>
  <si>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</si>
  <si>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</si>
  <si>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</si>
  <si>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</si>
  <si>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</si>
  <si>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</si>
  <si>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</si>
  <si>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</si>
  <si>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</si>
  <si>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</si>
  <si>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</si>
  <si>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</si>
  <si>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</si>
  <si>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</si>
  <si>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</si>
  <si>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</si>
  <si>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</si>
  <si>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</si>
  <si>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</si>
  <si>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</si>
  <si>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</si>
  <si>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</si>
  <si>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</si>
  <si>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</si>
  <si>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</si>
  <si>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</si>
  <si>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</si>
  <si>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</si>
  <si>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</si>
  <si>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</si>
  <si>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</si>
  <si>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</si>
  <si>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</si>
  <si>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</si>
  <si>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</si>
  <si>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</si>
  <si>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</si>
  <si>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</si>
  <si>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</si>
  <si>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</si>
  <si>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</si>
  <si>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</si>
  <si>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</si>
  <si>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</si>
  <si>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</si>
  <si>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</si>
  <si>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</si>
  <si>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</si>
  <si>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</si>
  <si>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</si>
  <si>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</si>
  <si>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</si>
  <si>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</si>
  <si>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</si>
  <si>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</si>
  <si>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</si>
  <si>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</si>
  <si>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</si>
  <si>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</si>
  <si>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</si>
  <si>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</si>
  <si>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</si>
  <si>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</si>
  <si>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</si>
  <si>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</si>
  <si>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</si>
  <si>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</si>
  <si>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</si>
  <si>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</si>
  <si>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</si>
  <si>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</si>
  <si>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</si>
  <si>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</si>
  <si>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</si>
  <si>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</si>
  <si>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</si>
  <si>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</si>
  <si>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</si>
  <si>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</si>
  <si>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</si>
  <si>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</si>
  <si>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</si>
  <si>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</si>
  <si>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</si>
  <si>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</si>
  <si>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</si>
  <si>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</si>
  <si>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</si>
  <si>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</si>
  <si>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</si>
  <si>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</si>
  <si>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</si>
  <si>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</si>
  <si>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</si>
  <si>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</si>
  <si>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</si>
  <si>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</si>
  <si>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</si>
  <si>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</si>
  <si>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</si>
  <si>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</si>
  <si>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</si>
  <si>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</si>
  <si>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</si>
  <si>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</si>
  <si>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</si>
  <si>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</si>
  <si>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</si>
  <si>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</si>
  <si>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</si>
  <si>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</si>
  <si>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</si>
  <si>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</si>
  <si>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</si>
  <si>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</si>
  <si>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</si>
  <si>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</si>
  <si>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</si>
  <si>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</si>
  <si>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</si>
  <si>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</si>
  <si>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</si>
  <si>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</si>
  <si>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</si>
  <si>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</si>
  <si>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</si>
  <si>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</si>
  <si>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</si>
  <si>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</si>
  <si>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</si>
  <si>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</si>
  <si>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</si>
  <si>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</si>
  <si>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</si>
  <si>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</si>
  <si>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</si>
  <si>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</si>
  <si>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</si>
  <si>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</si>
  <si>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</si>
  <si>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</si>
  <si>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</si>
  <si>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</si>
  <si>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</si>
  <si>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</si>
  <si>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</si>
  <si>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</si>
  <si>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</si>
  <si>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</si>
  <si>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</si>
  <si>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</si>
  <si>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</si>
  <si>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</si>
  <si>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</si>
  <si>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</si>
  <si>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</si>
  <si>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</si>
  <si>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</si>
  <si>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</si>
  <si>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</si>
  <si>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</si>
  <si>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</si>
  <si>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</si>
  <si>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</si>
  <si>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</si>
  <si>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</si>
  <si>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</si>
  <si>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</si>
  <si>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</si>
  <si>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</si>
  <si>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</si>
  <si>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</si>
  <si>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</si>
  <si>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</si>
  <si>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</si>
  <si>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</si>
  <si>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</si>
  <si>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</si>
  <si>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</si>
  <si>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</si>
  <si>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</si>
  <si>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</si>
  <si>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</si>
  <si>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</si>
  <si>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</si>
  <si>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</si>
  <si>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</si>
  <si>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</si>
  <si>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</si>
  <si>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</si>
  <si>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</si>
  <si>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</si>
  <si>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</si>
  <si>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</si>
  <si>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</si>
  <si>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</si>
  <si>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</si>
  <si>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</si>
  <si>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</si>
  <si>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</si>
  <si>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</si>
  <si>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</si>
  <si>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</si>
  <si>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</si>
  <si>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</si>
  <si>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</si>
  <si>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</si>
  <si>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</si>
  <si>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</si>
  <si>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</si>
  <si>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</si>
  <si>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</si>
  <si>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</si>
  <si>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</si>
  <si>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</si>
  <si>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</si>
  <si>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</si>
  <si>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</si>
  <si>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</si>
  <si>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</si>
  <si>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</si>
  <si>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</si>
  <si>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</si>
  <si>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</si>
  <si>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</si>
  <si>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</si>
  <si>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</si>
  <si>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</si>
  <si>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</si>
  <si>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</si>
  <si>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</si>
  <si>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</si>
  <si>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</si>
  <si>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</si>
  <si>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</si>
  <si>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</si>
  <si>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</si>
  <si>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</si>
  <si>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</si>
  <si>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</si>
  <si>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</si>
  <si>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</si>
  <si>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</si>
  <si>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</si>
  <si>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</si>
  <si>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</si>
  <si>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</si>
  <si>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</si>
  <si>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</si>
  <si>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</si>
  <si>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</si>
  <si>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</si>
  <si>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</si>
  <si>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</si>
  <si>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</si>
  <si>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</si>
  <si>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</si>
  <si>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</si>
  <si>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</si>
  <si>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</si>
  <si>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</si>
  <si>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</si>
  <si>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</si>
  <si>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</si>
  <si>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</si>
  <si>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</si>
  <si>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</si>
  <si>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</si>
  <si>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</si>
  <si>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</si>
  <si>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</si>
  <si>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</si>
  <si>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</si>
  <si>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</si>
  <si>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</si>
  <si>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</si>
  <si>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</si>
  <si>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</si>
  <si>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</si>
  <si>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</si>
  <si>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</si>
  <si>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</si>
  <si>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</si>
  <si>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</si>
  <si>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</si>
  <si>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</si>
  <si>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</si>
  <si>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</si>
  <si>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</si>
  <si>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</si>
  <si>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</si>
  <si>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</si>
  <si>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</si>
  <si>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</si>
  <si>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</si>
  <si>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</si>
  <si>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</si>
  <si>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</si>
  <si>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</si>
  <si>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</si>
  <si>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</si>
  <si>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</si>
  <si>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</si>
  <si>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</si>
  <si>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</si>
  <si>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</si>
  <si>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</si>
  <si>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</si>
  <si>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</si>
  <si>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</si>
  <si>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</si>
  <si>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</si>
  <si>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</si>
  <si>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</si>
  <si>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</si>
  <si>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</si>
  <si>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</si>
  <si>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</si>
  <si>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</si>
  <si>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</si>
  <si>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</si>
  <si>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</si>
  <si>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</si>
  <si>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</si>
  <si>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</si>
  <si>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</si>
  <si>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</si>
  <si>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</si>
  <si>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</si>
  <si>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</si>
  <si>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</si>
  <si>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</si>
  <si>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</si>
  <si>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</si>
  <si>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</si>
  <si>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</si>
  <si>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</si>
  <si>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</si>
  <si>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</si>
  <si>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</si>
  <si>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</si>
  <si>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</si>
  <si>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</si>
  <si>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</si>
  <si>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</si>
  <si>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</si>
  <si>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</si>
  <si>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</si>
  <si>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</si>
  <si>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</si>
  <si>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</si>
  <si>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</si>
  <si>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</si>
  <si>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</si>
  <si>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</si>
  <si>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</si>
  <si>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</si>
  <si>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</si>
  <si>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</si>
  <si>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</si>
  <si>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</si>
  <si>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</si>
  <si>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</si>
  <si>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</si>
  <si>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</si>
  <si>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</si>
  <si>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</si>
  <si>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</si>
  <si>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</si>
  <si>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</si>
  <si>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</si>
  <si>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</si>
  <si>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</si>
  <si>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</si>
  <si>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</si>
  <si>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</si>
  <si>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</si>
  <si>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</si>
  <si>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</si>
  <si>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</si>
  <si>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</si>
  <si>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</si>
  <si>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</si>
  <si>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</si>
  <si>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</si>
  <si>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</si>
  <si>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</si>
  <si>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</si>
  <si>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</si>
  <si>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</si>
  <si>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</si>
  <si>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</si>
  <si>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</si>
  <si>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</si>
  <si>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</si>
  <si>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</si>
  <si>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</si>
  <si>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</si>
  <si>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</si>
  <si>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</si>
  <si>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</si>
  <si>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</si>
  <si>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</si>
  <si>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</si>
  <si>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</si>
  <si>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</si>
  <si>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</si>
  <si>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</si>
  <si>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</si>
  <si>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</si>
  <si>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</si>
  <si>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</si>
  <si>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</si>
  <si>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</si>
  <si>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</si>
  <si>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</si>
  <si>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</si>
  <si>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</si>
  <si>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</si>
  <si>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</si>
  <si>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</si>
  <si>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</si>
  <si>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</si>
  <si>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</si>
  <si>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</si>
  <si>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</si>
  <si>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</si>
  <si>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</si>
  <si>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</si>
  <si>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</si>
  <si>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</si>
  <si>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</si>
  <si>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</si>
  <si>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</si>
  <si>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</si>
  <si>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</si>
  <si>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</si>
  <si>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</si>
  <si>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</si>
  <si>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</si>
  <si>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</si>
  <si>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</si>
  <si>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</si>
  <si>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</si>
  <si>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</si>
  <si>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</si>
  <si>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</si>
  <si>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</si>
  <si>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</si>
  <si>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</si>
  <si>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</si>
  <si>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</si>
  <si>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</si>
  <si>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</si>
  <si>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</si>
  <si>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</si>
  <si>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</si>
  <si>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</si>
  <si>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</si>
  <si>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</si>
  <si>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</si>
  <si>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</si>
  <si>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</si>
  <si>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</si>
  <si>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</si>
  <si>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</si>
  <si>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</si>
  <si>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</si>
  <si>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</si>
  <si>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</si>
  <si>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</si>
  <si>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</si>
  <si>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</si>
  <si>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</si>
  <si>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</si>
  <si>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</si>
  <si>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</si>
  <si>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</si>
  <si>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</si>
  <si>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</si>
  <si>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</si>
  <si>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</si>
  <si>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</si>
  <si>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</si>
  <si>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</si>
  <si>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</si>
  <si>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</si>
  <si>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</si>
  <si>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</si>
  <si>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</si>
  <si>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</si>
  <si>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</si>
  <si>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</si>
  <si>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</si>
  <si>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</si>
  <si>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</si>
  <si>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</si>
  <si>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</si>
  <si>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</si>
  <si>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</si>
  <si>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</si>
  <si>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</si>
  <si>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</si>
  <si>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</si>
  <si>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</si>
  <si>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</si>
  <si>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</si>
  <si>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</si>
  <si>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</si>
  <si>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</si>
  <si>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</si>
  <si>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</si>
  <si>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</si>
  <si>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</si>
  <si>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</si>
  <si>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</si>
  <si>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</si>
  <si>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</si>
  <si>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</si>
  <si>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</si>
  <si>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</si>
  <si>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</si>
  <si>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</si>
  <si>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</si>
  <si>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</si>
  <si>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</si>
  <si>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</si>
  <si>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</si>
  <si>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</si>
  <si>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</si>
  <si>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</si>
  <si>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</si>
  <si>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</si>
  <si>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</si>
  <si>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</si>
  <si>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</si>
  <si>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</si>
  <si>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</si>
  <si>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</si>
  <si>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</si>
  <si>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</si>
  <si>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</si>
  <si>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</si>
  <si>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</si>
  <si>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</si>
  <si>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</si>
  <si>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</si>
  <si>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</si>
  <si>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</si>
  <si>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</si>
  <si>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</si>
  <si>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</si>
  <si>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</si>
  <si>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</si>
  <si>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</si>
  <si>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</si>
  <si>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</si>
  <si>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</si>
  <si>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</si>
  <si>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</si>
  <si>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</si>
  <si>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</si>
  <si>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</si>
  <si>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</si>
  <si>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</si>
  <si>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</si>
  <si>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</si>
  <si>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</si>
  <si>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</si>
  <si>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</si>
  <si>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</si>
  <si>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</si>
  <si>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</si>
  <si>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</si>
  <si>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</si>
  <si>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</si>
  <si>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</si>
  <si>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</si>
  <si>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</si>
  <si>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</si>
  <si>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</si>
  <si>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</si>
  <si>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</si>
  <si>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</si>
  <si>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</si>
  <si>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</si>
  <si>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</si>
  <si>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</si>
  <si>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</si>
  <si>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</si>
  <si>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</si>
  <si>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</si>
  <si>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</si>
  <si>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</si>
  <si>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</si>
  <si>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</si>
  <si>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</si>
  <si>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</si>
  <si>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</si>
  <si>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</si>
  <si>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</si>
  <si>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</si>
  <si>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</si>
  <si>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</si>
  <si>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</si>
  <si>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</si>
  <si>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</si>
  <si>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</si>
  <si>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</si>
  <si>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</si>
  <si>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</si>
  <si>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</si>
  <si>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</si>
  <si>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</si>
  <si>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</si>
  <si>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</si>
  <si>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</si>
  <si>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</si>
  <si>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</si>
  <si>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</si>
  <si>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</si>
  <si>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</si>
  <si>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</si>
  <si>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</si>
  <si>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</si>
  <si>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</si>
  <si>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</si>
  <si>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</si>
  <si>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</si>
  <si>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</si>
  <si>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</si>
  <si>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</si>
  <si>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</si>
  <si>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</si>
  <si>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</si>
  <si>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</si>
  <si>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</si>
  <si>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</si>
  <si>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</si>
  <si>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</si>
  <si>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</si>
  <si>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</si>
  <si>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</si>
  <si>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</si>
  <si>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</si>
  <si>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</si>
  <si>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</si>
  <si>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</si>
  <si>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</si>
  <si>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</si>
  <si>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</si>
  <si>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</si>
  <si>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</si>
  <si>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</si>
  <si>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</si>
  <si>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</si>
  <si>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</si>
  <si>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</si>
  <si>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</si>
  <si>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</si>
  <si>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</si>
  <si>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</si>
  <si>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</si>
  <si>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</si>
  <si>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</si>
  <si>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</si>
  <si>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</si>
  <si>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</si>
  <si>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</si>
  <si>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</si>
  <si>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</si>
  <si>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</si>
  <si>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</si>
  <si>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</si>
  <si>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</si>
  <si>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</si>
  <si>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</si>
  <si>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</si>
  <si>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</si>
  <si>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</si>
  <si>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</si>
  <si>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</si>
  <si>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</si>
  <si>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</si>
  <si>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</si>
  <si>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</si>
  <si>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</si>
  <si>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</si>
  <si>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</si>
  <si>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</si>
  <si>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</si>
  <si>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</si>
  <si>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</si>
  <si>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</si>
  <si>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</si>
  <si>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</si>
  <si>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</si>
  <si>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</si>
  <si>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</si>
  <si>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</si>
  <si>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</si>
  <si>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</si>
  <si>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</si>
  <si>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</si>
  <si>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</si>
  <si>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</si>
  <si>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</si>
  <si>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</si>
  <si>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</si>
  <si>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</si>
  <si>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</si>
  <si>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</si>
  <si>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</si>
  <si>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</si>
  <si>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</si>
  <si>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</si>
  <si>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</si>
  <si>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</si>
  <si>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</si>
  <si>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</si>
  <si>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</si>
  <si>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</si>
  <si>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</si>
  <si>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</si>
  <si>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</si>
  <si>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</si>
  <si>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</si>
  <si>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</si>
  <si>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</si>
  <si>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</si>
  <si>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</si>
  <si>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</si>
  <si>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</si>
  <si>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</si>
  <si>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</si>
  <si>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</si>
  <si>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</si>
  <si>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</si>
  <si>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</si>
  <si>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</si>
  <si>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</si>
  <si>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</si>
  <si>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</si>
  <si>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</si>
  <si>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</si>
  <si>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</si>
  <si>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</si>
  <si>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</si>
  <si>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</si>
  <si>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</si>
  <si>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</si>
  <si>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</si>
  <si>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</si>
  <si>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</si>
  <si>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</si>
  <si>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</si>
  <si>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</si>
  <si>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</si>
  <si>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</si>
  <si>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</si>
  <si>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</si>
  <si>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</si>
  <si>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</si>
  <si>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</si>
  <si>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</si>
  <si>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</si>
  <si>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</si>
  <si>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</si>
  <si>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</si>
  <si>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</si>
  <si>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</si>
  <si>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</si>
  <si>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</si>
  <si>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</si>
  <si>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</si>
  <si>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</si>
  <si>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</si>
  <si>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</si>
  <si>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</si>
  <si>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</si>
  <si>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</si>
  <si>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</si>
  <si>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</si>
  <si>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</si>
  <si>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</si>
  <si>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</si>
  <si>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</si>
  <si>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</si>
  <si>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</si>
  <si>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</si>
  <si>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</si>
  <si>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</si>
  <si>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</si>
  <si>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</si>
  <si>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</si>
  <si>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</si>
  <si>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</si>
  <si>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</si>
  <si>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</si>
  <si>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</si>
  <si>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</si>
  <si>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</si>
  <si>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</si>
  <si>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</si>
  <si>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</si>
  <si>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</si>
  <si>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</si>
  <si>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</si>
  <si>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</si>
  <si>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</si>
  <si>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</si>
  <si>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</si>
  <si>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</si>
  <si>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</si>
  <si>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</si>
  <si>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</si>
  <si>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</si>
  <si>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</si>
  <si>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</si>
  <si>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</si>
  <si>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</si>
  <si>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</si>
  <si>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</si>
  <si>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</si>
  <si>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</si>
  <si>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</si>
  <si>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</si>
  <si>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</si>
  <si>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</si>
  <si>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</si>
  <si>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</si>
  <si>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</si>
  <si>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</si>
  <si>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</si>
  <si>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</si>
  <si>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</si>
  <si>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</si>
  <si>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</si>
  <si>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</si>
  <si>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</si>
  <si>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</si>
  <si>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</si>
  <si>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</si>
  <si>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</si>
  <si>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</si>
  <si>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</si>
  <si>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</si>
  <si>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</si>
  <si>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</si>
  <si>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</si>
  <si>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</si>
  <si>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</si>
  <si>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</si>
  <si>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</si>
  <si>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</si>
  <si>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</si>
  <si>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</si>
  <si>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</si>
  <si>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</si>
  <si>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</si>
  <si>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</si>
  <si>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</si>
  <si>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</si>
  <si>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</si>
  <si>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</si>
  <si>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</si>
  <si>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</si>
  <si>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</si>
  <si>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</si>
  <si>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</si>
  <si>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</si>
  <si>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</si>
  <si>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</si>
  <si>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</si>
  <si>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</si>
  <si>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</si>
  <si>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</si>
  <si>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</si>
  <si>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</si>
  <si>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</si>
  <si>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</si>
  <si>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</si>
  <si>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</si>
  <si>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</si>
  <si>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</si>
  <si>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</si>
  <si>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</si>
  <si>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</si>
  <si>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</si>
  <si>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</si>
  <si>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</si>
  <si>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</si>
  <si>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</si>
  <si>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</si>
  <si>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</si>
  <si>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</si>
  <si>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</si>
  <si>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</si>
  <si>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</si>
  <si>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</si>
  <si>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</si>
  <si>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</si>
  <si>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</si>
  <si>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</si>
  <si>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</si>
  <si>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</si>
  <si>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</si>
  <si>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</si>
  <si>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</si>
  <si>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</si>
  <si>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</si>
  <si>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</si>
  <si>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</si>
  <si>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</si>
  <si>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</si>
  <si>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</si>
  <si>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</si>
  <si>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</si>
  <si>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</si>
  <si>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</si>
  <si>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</si>
  <si>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</si>
  <si>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</si>
  <si>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</si>
  <si>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</si>
  <si>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</si>
  <si>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</si>
  <si>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</si>
  <si>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</si>
  <si>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</si>
  <si>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</si>
  <si>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</si>
  <si>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</si>
  <si>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</si>
  <si>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</si>
  <si>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</si>
  <si>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</si>
  <si>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</si>
  <si>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</si>
  <si>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</si>
  <si>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</si>
  <si>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</si>
  <si>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</si>
  <si>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</si>
  <si>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</si>
  <si>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</si>
  <si>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</si>
  <si>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</si>
  <si>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</si>
  <si>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</si>
  <si>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</si>
  <si>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</si>
  <si>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</si>
  <si>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</si>
  <si>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</si>
  <si>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</si>
  <si>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</si>
  <si>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</si>
  <si>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</si>
  <si>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</si>
  <si>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</si>
  <si>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</si>
  <si>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</si>
  <si>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</si>
  <si>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</si>
  <si>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</si>
  <si>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</si>
  <si>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</si>
  <si>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</si>
  <si>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</si>
  <si>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</si>
  <si>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</si>
  <si>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</si>
  <si>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</si>
  <si>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</si>
  <si>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</si>
  <si>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</si>
  <si>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</si>
  <si>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</si>
  <si>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</si>
  <si>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</si>
  <si>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</si>
  <si>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</si>
  <si>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</si>
  <si>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</si>
  <si>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</si>
  <si>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</si>
  <si>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</si>
  <si>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</si>
  <si>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</si>
  <si>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</si>
  <si>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</si>
  <si>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</si>
  <si>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</si>
  <si>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</si>
  <si>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</si>
  <si>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</si>
  <si>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</si>
  <si>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</si>
  <si>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</si>
  <si>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</si>
  <si>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</si>
  <si>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</si>
  <si>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</si>
  <si>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</si>
  <si>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</si>
  <si>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</si>
  <si>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</si>
  <si>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</si>
  <si>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</si>
  <si>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</si>
  <si>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</si>
  <si>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</si>
  <si>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</si>
  <si>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</si>
  <si>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</si>
  <si>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</si>
  <si>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</si>
  <si>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</si>
  <si>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</si>
  <si>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</si>
  <si>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</si>
  <si>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</si>
  <si>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</si>
  <si>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</si>
  <si>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</si>
  <si>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</si>
  <si>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</si>
  <si>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</si>
  <si>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</si>
  <si>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</si>
  <si>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</si>
  <si>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</si>
  <si>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</si>
  <si>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</si>
  <si>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</si>
  <si>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</si>
  <si>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</si>
  <si>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</si>
  <si>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</si>
  <si>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</si>
  <si>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</si>
  <si>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</si>
  <si>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</si>
  <si>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</si>
  <si>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</si>
  <si>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</si>
  <si>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</si>
  <si>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</si>
  <si>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</si>
  <si>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</si>
  <si>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</si>
  <si>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</si>
  <si>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</si>
  <si>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</si>
  <si>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</si>
  <si>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</si>
  <si>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</si>
  <si>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</si>
  <si>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</si>
  <si>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</si>
  <si>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</si>
  <si>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</si>
  <si>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</si>
  <si>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</si>
  <si>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</si>
  <si>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</si>
  <si>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</si>
  <si>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</si>
  <si>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</si>
  <si>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</si>
  <si>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</si>
  <si>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</si>
  <si>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</si>
  <si>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</si>
  <si>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</si>
  <si>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</si>
  <si>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</si>
  <si>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</si>
  <si>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</si>
  <si>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</si>
  <si>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</si>
  <si>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</si>
  <si>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</si>
  <si>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</si>
  <si>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</si>
  <si>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</si>
  <si>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</si>
  <si>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</si>
  <si>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</si>
  <si>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</si>
  <si>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</si>
  <si>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</si>
  <si>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</si>
  <si>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</si>
  <si>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</si>
  <si>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</si>
  <si>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</si>
  <si>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</si>
  <si>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</si>
  <si>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</si>
  <si>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</si>
  <si>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</si>
  <si>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</si>
  <si>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</si>
  <si>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</si>
  <si>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</si>
  <si>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</si>
  <si>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</si>
  <si>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</si>
  <si>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</si>
  <si>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</si>
  <si>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</si>
  <si>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</si>
  <si>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</si>
  <si>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</si>
  <si>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</si>
  <si>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</si>
  <si>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</si>
  <si>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</si>
  <si>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</si>
  <si>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</si>
  <si>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</si>
  <si>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</si>
  <si>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</si>
  <si>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</si>
  <si>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</si>
  <si>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</si>
  <si>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</si>
  <si>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</si>
  <si>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</si>
  <si>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</si>
  <si>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</si>
  <si>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</si>
  <si>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</si>
  <si>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</si>
  <si>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</si>
  <si>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</si>
  <si>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</si>
  <si>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</si>
  <si>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</si>
  <si>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</si>
  <si>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</si>
  <si>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</si>
  <si>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</si>
  <si>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</si>
  <si>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</si>
  <si>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</si>
  <si>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</si>
  <si>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</si>
  <si>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</si>
  <si>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</si>
  <si>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</si>
  <si>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</si>
  <si>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</si>
  <si>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</si>
  <si>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</si>
  <si>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</si>
  <si>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</si>
  <si>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</si>
  <si>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</si>
  <si>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</si>
  <si>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</si>
  <si>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</si>
  <si>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</si>
  <si>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</si>
  <si>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</si>
  <si>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</si>
  <si>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</si>
  <si>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</si>
  <si>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</si>
  <si>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</si>
  <si>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</si>
  <si>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</si>
  <si>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</si>
  <si>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</si>
  <si>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</si>
  <si>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</si>
  <si>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</si>
  <si>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</si>
  <si>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</si>
  <si>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</si>
  <si>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</si>
  <si>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</si>
  <si>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</si>
  <si>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</si>
  <si>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</si>
  <si>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</si>
  <si>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</si>
  <si>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</si>
  <si>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</si>
  <si>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</si>
  <si>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</si>
  <si>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</si>
  <si>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</si>
  <si>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</si>
  <si>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</si>
  <si>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</si>
  <si>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</si>
  <si>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</si>
  <si>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</si>
  <si>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</si>
  <si>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</si>
  <si>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</si>
  <si>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</si>
  <si>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</si>
  <si>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</si>
  <si>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</si>
  <si>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</si>
  <si>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</si>
  <si>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</si>
  <si>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</si>
  <si>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</si>
  <si>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</si>
  <si>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</si>
  <si>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</si>
  <si>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</si>
  <si>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</si>
  <si>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</si>
  <si>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</si>
  <si>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</si>
  <si>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</si>
  <si>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</si>
  <si>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</si>
  <si>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</si>
  <si>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</si>
  <si>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</si>
  <si>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</si>
  <si>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</si>
  <si>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</si>
  <si>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</si>
  <si>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</si>
  <si>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</si>
  <si>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</si>
  <si>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</si>
  <si>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</si>
  <si>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</si>
  <si>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</si>
  <si>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</si>
  <si>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</si>
  <si>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</si>
  <si>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</si>
  <si>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</si>
  <si>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</si>
  <si>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</si>
  <si>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</si>
  <si>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</si>
  <si>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</si>
  <si>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</si>
  <si>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</si>
  <si>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</si>
  <si>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</si>
  <si>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</si>
  <si>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</si>
  <si>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</si>
  <si>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</si>
  <si>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</si>
  <si>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</si>
  <si>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</si>
  <si>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</si>
  <si>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</si>
  <si>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</si>
  <si>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</si>
  <si>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</si>
  <si>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</si>
  <si>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</si>
  <si>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</si>
  <si>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</si>
  <si>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</si>
  <si>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</si>
  <si>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</si>
  <si>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</si>
  <si>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</si>
  <si>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</si>
  <si>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</si>
  <si>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</si>
  <si>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</si>
  <si>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</si>
  <si>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</si>
  <si>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</si>
  <si>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</si>
  <si>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</si>
  <si>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</si>
  <si>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</si>
  <si>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</si>
  <si>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</si>
  <si>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</si>
  <si>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</si>
  <si>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</si>
  <si>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</si>
  <si>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</si>
  <si>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</si>
  <si>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</si>
  <si>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</si>
  <si>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</si>
  <si>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</si>
  <si>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</si>
  <si>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</si>
  <si>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</si>
  <si>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</si>
  <si>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</si>
  <si>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</si>
  <si>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</si>
  <si>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</si>
  <si>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</si>
  <si>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</si>
  <si>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</si>
  <si>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</si>
  <si>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</si>
  <si>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</si>
  <si>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</si>
  <si>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</si>
  <si>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</si>
  <si>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</si>
  <si>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</si>
  <si>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</si>
  <si>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</si>
  <si>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</si>
  <si>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</si>
  <si>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</si>
  <si>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</si>
  <si>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</si>
  <si>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</si>
  <si>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</si>
  <si>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</si>
  <si>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</si>
  <si>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</si>
  <si>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</si>
  <si>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</si>
  <si>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</si>
  <si>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</si>
  <si>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</si>
  <si>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</si>
  <si>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</si>
  <si>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</si>
  <si>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</si>
  <si>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</si>
  <si>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</si>
  <si>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</si>
  <si>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</si>
  <si>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</si>
  <si>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</si>
  <si>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</si>
  <si>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</si>
  <si>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</si>
  <si>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</si>
  <si>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</si>
  <si>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</si>
  <si>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</si>
  <si>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</si>
  <si>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</si>
  <si>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</si>
  <si>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</si>
  <si>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</si>
  <si>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</si>
  <si>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</si>
  <si>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</si>
  <si>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</si>
  <si>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</si>
  <si>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</si>
  <si>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</si>
  <si>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</si>
  <si>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</si>
  <si>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</si>
  <si>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</si>
  <si>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</si>
  <si>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</si>
  <si>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</si>
  <si>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</si>
  <si>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</si>
  <si>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</si>
  <si>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</si>
  <si>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</si>
  <si>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</si>
  <si>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</si>
  <si>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</si>
  <si>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</si>
  <si>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</si>
  <si>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</si>
  <si>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</si>
  <si>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</si>
  <si>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</si>
  <si>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</si>
  <si>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</si>
  <si>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</si>
  <si>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</si>
  <si>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</si>
  <si>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</si>
  <si>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</si>
  <si>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</si>
  <si>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</si>
  <si>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</si>
  <si>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</si>
  <si>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</si>
  <si>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</si>
  <si>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</si>
  <si>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</si>
  <si>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</si>
  <si>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</si>
  <si>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</si>
  <si>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</si>
  <si>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</si>
  <si>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</si>
  <si>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</si>
  <si>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</si>
  <si>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</si>
  <si>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</si>
  <si>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</si>
  <si>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</si>
  <si>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</si>
  <si>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</si>
  <si>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</si>
  <si>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</si>
  <si>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</si>
  <si>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</si>
  <si>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</si>
  <si>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</si>
  <si>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</si>
  <si>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</si>
  <si>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</si>
  <si>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</si>
  <si>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</si>
  <si>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</si>
  <si>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</si>
  <si>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</si>
  <si>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</si>
  <si>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</si>
  <si>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</si>
  <si>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</si>
  <si>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</si>
  <si>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</si>
  <si>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</si>
  <si>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</si>
  <si>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</si>
  <si>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</si>
  <si>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</si>
  <si>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</si>
  <si>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</si>
  <si>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</si>
  <si>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</si>
  <si>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</si>
  <si>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</si>
  <si>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</si>
  <si>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</si>
  <si>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</si>
  <si>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</si>
  <si>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</si>
  <si>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</si>
  <si>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</si>
  <si>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</si>
  <si>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</si>
  <si>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</si>
  <si>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</si>
  <si>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</si>
  <si>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</si>
  <si>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</si>
  <si>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</si>
  <si>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</si>
  <si>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</si>
  <si>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</si>
  <si>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</si>
  <si>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</si>
  <si>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</si>
  <si>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</si>
  <si>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</si>
  <si>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</si>
  <si>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</si>
  <si>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</si>
  <si>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</si>
  <si>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</si>
  <si>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</si>
  <si>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</si>
  <si>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</si>
  <si>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</si>
  <si>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</si>
  <si>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</si>
  <si>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</si>
  <si>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</si>
  <si>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</si>
  <si>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</si>
  <si>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</si>
  <si>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</si>
  <si>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</si>
  <si>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</si>
  <si>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</si>
  <si>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</si>
  <si>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</si>
  <si>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</si>
  <si>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</si>
  <si>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</si>
  <si>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</si>
  <si>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</si>
  <si>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</si>
  <si>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</si>
  <si>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</si>
  <si>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</si>
  <si>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</si>
  <si>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</si>
  <si>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</si>
  <si>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</si>
  <si>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</si>
  <si>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</si>
  <si>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</si>
  <si>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</si>
  <si>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</si>
  <si>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</si>
  <si>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</si>
  <si>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</si>
  <si>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</si>
  <si>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</si>
  <si>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</si>
  <si>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</si>
  <si>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</si>
  <si>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</si>
  <si>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</si>
  <si>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</si>
  <si>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</si>
  <si>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</si>
  <si>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</si>
  <si>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</si>
  <si>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</si>
  <si>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</si>
  <si>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</si>
  <si>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</si>
  <si>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</si>
  <si>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</si>
  <si>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</si>
  <si>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</si>
  <si>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</si>
  <si>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</si>
  <si>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</si>
  <si>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</si>
  <si>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</si>
  <si>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</si>
  <si>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</si>
  <si>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</si>
  <si>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</si>
  <si>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</si>
  <si>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</si>
  <si>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</si>
  <si>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</si>
  <si>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</si>
  <si>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</si>
  <si>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</si>
  <si>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</si>
  <si>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</si>
  <si>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</si>
  <si>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</si>
  <si>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</si>
  <si>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</si>
  <si>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</si>
  <si>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</si>
  <si>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</si>
  <si>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</si>
  <si>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</si>
  <si>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</si>
  <si>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</si>
  <si>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</si>
  <si>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</si>
  <si>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</si>
  <si>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</si>
  <si>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</si>
  <si>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</si>
  <si>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</si>
  <si>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</si>
  <si>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</si>
  <si>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</si>
  <si>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</si>
  <si>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</si>
  <si>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</si>
  <si>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</si>
  <si>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</si>
  <si>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</si>
  <si>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</si>
  <si>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</si>
  <si>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</si>
  <si>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</si>
  <si>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</si>
  <si>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</si>
  <si>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</si>
  <si>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</si>
  <si>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</si>
  <si>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</si>
  <si>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</si>
  <si>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</si>
  <si>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</si>
  <si>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</si>
  <si>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</si>
  <si>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</si>
  <si>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</si>
  <si>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</si>
  <si>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</si>
  <si>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</si>
  <si>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</si>
  <si>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</si>
  <si>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</si>
  <si>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</si>
  <si>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</si>
  <si>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</si>
  <si>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</si>
  <si>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</si>
  <si>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</si>
  <si>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</si>
  <si>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</si>
  <si>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</si>
  <si>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</si>
  <si>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</si>
  <si>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</si>
  <si>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</si>
  <si>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</si>
  <si>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</si>
  <si>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</si>
  <si>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</si>
  <si>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</si>
  <si>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</si>
  <si>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</si>
  <si>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</si>
  <si>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</si>
  <si>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</si>
  <si>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</si>
  <si>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</si>
  <si>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</si>
  <si>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</si>
  <si>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</si>
  <si>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</si>
  <si>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</si>
  <si>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</si>
  <si>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</si>
  <si>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</si>
  <si>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</si>
  <si>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</si>
  <si>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</si>
  <si>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</si>
  <si>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</si>
  <si>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</si>
  <si>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</si>
  <si>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</si>
  <si>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</si>
  <si>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</si>
  <si>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</si>
  <si>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</si>
  <si>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</si>
  <si>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</si>
  <si>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</si>
  <si>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</si>
  <si>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</si>
  <si>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</si>
  <si>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</si>
  <si>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</si>
  <si>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</si>
  <si>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</si>
  <si>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</si>
  <si>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</si>
  <si>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</si>
  <si>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</si>
  <si>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</si>
  <si>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</si>
  <si>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</si>
  <si>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</si>
  <si>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</si>
  <si>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</si>
  <si>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</si>
  <si>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</si>
  <si>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</si>
  <si>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</si>
  <si>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</si>
  <si>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</si>
  <si>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</si>
  <si>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</si>
  <si>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</si>
  <si>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</si>
  <si>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</si>
  <si>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</si>
  <si>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</si>
  <si>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</si>
  <si>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</si>
  <si>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</si>
  <si>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</si>
  <si>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</si>
  <si>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</si>
  <si>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</si>
  <si>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</si>
  <si>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</si>
  <si>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</si>
  <si>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</si>
  <si>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</si>
  <si>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</si>
  <si>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</si>
  <si>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</si>
  <si>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</si>
  <si>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</si>
  <si>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</si>
  <si>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</si>
  <si>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</si>
  <si>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</si>
  <si>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</si>
  <si>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</si>
  <si>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</si>
  <si>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</si>
  <si>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</si>
  <si>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</si>
  <si>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</si>
  <si>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</si>
  <si>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</si>
  <si>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</si>
  <si>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</si>
  <si>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</si>
  <si>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</si>
  <si>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</si>
  <si>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</si>
  <si>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</si>
  <si>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</si>
  <si>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</si>
  <si>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</si>
  <si>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</si>
  <si>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</si>
  <si>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</si>
  <si>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</si>
  <si>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</si>
  <si>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</si>
  <si>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</si>
  <si>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</si>
  <si>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</si>
  <si>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</si>
  <si>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</si>
  <si>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</si>
  <si>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</si>
  <si>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</si>
  <si>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</si>
  <si>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</si>
  <si>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</si>
  <si>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</si>
  <si>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</si>
  <si>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</si>
  <si>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</si>
  <si>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</si>
  <si>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</si>
  <si>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</si>
  <si>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</si>
  <si>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</si>
  <si>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</si>
  <si>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</si>
  <si>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</si>
  <si>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</si>
  <si>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</si>
  <si>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</si>
  <si>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</si>
  <si>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</si>
  <si>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</si>
  <si>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</si>
  <si>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</si>
  <si>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</si>
  <si>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</si>
  <si>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</si>
  <si>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</si>
  <si>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</si>
  <si>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</si>
  <si>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</si>
  <si>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</si>
  <si>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</si>
  <si>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</si>
  <si>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</si>
  <si>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</si>
  <si>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</si>
  <si>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</si>
  <si>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</si>
  <si>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</si>
  <si>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</si>
  <si>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</si>
  <si>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</si>
  <si>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</si>
  <si>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</si>
  <si>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</si>
  <si>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</si>
  <si>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</si>
  <si>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</si>
  <si>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</si>
  <si>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</si>
  <si>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</si>
  <si>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</si>
  <si>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</si>
  <si>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</si>
  <si>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</si>
  <si>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</si>
  <si>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</si>
  <si>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</si>
  <si>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</si>
  <si>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</si>
  <si>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</si>
  <si>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</si>
  <si>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</si>
  <si>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</si>
  <si>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</si>
  <si>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</si>
  <si>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</si>
  <si>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</si>
  <si>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</si>
  <si>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</si>
  <si>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</si>
  <si>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</si>
  <si>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</si>
  <si>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</si>
  <si>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</si>
  <si>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</si>
  <si>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</si>
  <si>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</si>
  <si>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</si>
  <si>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</si>
  <si>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</si>
  <si>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</si>
  <si>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</si>
  <si>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</si>
  <si>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</si>
  <si>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</si>
  <si>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</si>
  <si>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</si>
  <si>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</si>
  <si>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</si>
  <si>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</si>
  <si>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</si>
  <si>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</si>
  <si>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</si>
  <si>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</si>
  <si>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</si>
  <si>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</si>
  <si>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</si>
  <si>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</si>
  <si>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</si>
  <si>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</si>
  <si>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</si>
  <si>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</si>
  <si>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</si>
  <si>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</si>
  <si>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</si>
  <si>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</si>
  <si>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</si>
  <si>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</si>
  <si>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</si>
  <si>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</si>
  <si>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</si>
  <si>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</si>
  <si>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</si>
  <si>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</si>
  <si>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</si>
  <si>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</si>
  <si>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</si>
  <si>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</si>
  <si>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</si>
  <si>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</si>
  <si>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</si>
  <si>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</si>
  <si>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</si>
  <si>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</si>
  <si>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</si>
  <si>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</si>
  <si>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</si>
  <si>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</si>
  <si>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</si>
  <si>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</si>
  <si>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</si>
  <si>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</si>
  <si>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</si>
  <si>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</si>
  <si>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</si>
  <si>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</si>
  <si>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</si>
  <si>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</si>
  <si>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</si>
  <si>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</si>
  <si>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</si>
  <si>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</si>
  <si>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</si>
  <si>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</si>
  <si>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</si>
  <si>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</si>
  <si>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</si>
  <si>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</si>
  <si>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</si>
  <si>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</si>
  <si>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</si>
  <si>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</si>
  <si>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</si>
  <si>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</si>
  <si>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</si>
  <si>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</si>
  <si>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</si>
  <si>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</si>
  <si>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</si>
  <si>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</si>
  <si>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</si>
  <si>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</si>
  <si>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</si>
  <si>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</si>
  <si>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</si>
  <si>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</si>
  <si>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</si>
  <si>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</si>
  <si>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</si>
  <si>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</si>
  <si>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</si>
  <si>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</si>
  <si>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</si>
  <si>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</si>
  <si>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</si>
  <si>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</si>
  <si>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</si>
  <si>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</si>
  <si>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</si>
  <si>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</si>
  <si>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</si>
  <si>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</si>
  <si>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</si>
  <si>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</si>
  <si>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</si>
  <si>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</si>
  <si>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</si>
  <si>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</si>
  <si>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</si>
  <si>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</si>
  <si>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</si>
  <si>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</si>
  <si>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</si>
  <si>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</si>
  <si>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</si>
  <si>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</si>
  <si>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</si>
  <si>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</si>
  <si>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</si>
  <si>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</si>
  <si>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</si>
  <si>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</si>
  <si>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</si>
  <si>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</si>
  <si>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</si>
  <si>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</si>
  <si>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</si>
  <si>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</si>
  <si>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</si>
  <si>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</si>
  <si>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</si>
  <si>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</si>
  <si>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</si>
  <si>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</si>
  <si>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</si>
  <si>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</si>
  <si>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</si>
  <si>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</si>
  <si>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</si>
  <si>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</si>
  <si>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</si>
  <si>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</si>
  <si>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</si>
  <si>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</si>
  <si>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</si>
  <si>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</si>
  <si>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</si>
  <si>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</si>
  <si>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</si>
  <si>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</si>
  <si>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</si>
  <si>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</si>
  <si>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</si>
  <si>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</si>
  <si>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</si>
  <si>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</si>
  <si>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</si>
  <si>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</si>
  <si>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</si>
  <si>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</si>
  <si>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</si>
  <si>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</si>
  <si>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</si>
  <si>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</si>
  <si>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</si>
  <si>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</si>
  <si>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</si>
  <si>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</si>
  <si>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</si>
  <si>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</si>
  <si>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</si>
  <si>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</si>
  <si>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</si>
  <si>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</si>
  <si>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</si>
  <si>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</si>
  <si>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</si>
  <si>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</si>
  <si>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</si>
  <si>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</si>
  <si>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</si>
  <si>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</si>
  <si>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</si>
  <si>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</si>
  <si>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</si>
  <si>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</si>
  <si>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</si>
  <si>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</si>
  <si>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</si>
  <si>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</si>
  <si>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</si>
  <si>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</si>
  <si>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</si>
  <si>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</si>
  <si>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</si>
  <si>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</si>
  <si>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</si>
  <si>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</si>
  <si>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</si>
  <si>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</si>
  <si>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</si>
  <si>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</si>
  <si>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</si>
  <si>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</si>
  <si>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</si>
  <si>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</si>
  <si>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</si>
  <si>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</si>
  <si>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</si>
  <si>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</si>
  <si>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</si>
  <si>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</si>
  <si>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</si>
  <si>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</si>
  <si>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</si>
  <si>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</si>
  <si>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</si>
  <si>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</si>
  <si>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</si>
  <si>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</si>
  <si>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</si>
  <si>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</si>
  <si>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</si>
  <si>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</si>
  <si>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</si>
  <si>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</si>
  <si>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</si>
  <si>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</si>
  <si>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</si>
  <si>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</si>
  <si>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</si>
  <si>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</si>
  <si>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</si>
  <si>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</si>
  <si>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</si>
  <si>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</si>
  <si>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</si>
  <si>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</si>
  <si>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</si>
  <si>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</si>
  <si>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</si>
  <si>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</si>
  <si>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</si>
  <si>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</si>
  <si>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</si>
  <si>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</si>
  <si>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</si>
  <si>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</si>
  <si>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</si>
  <si>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</si>
  <si>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</si>
  <si>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</si>
  <si>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</si>
  <si>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</si>
  <si>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</si>
  <si>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</si>
  <si>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</si>
  <si>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</si>
  <si>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</si>
  <si>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</si>
  <si>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</si>
  <si>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</si>
  <si>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</si>
  <si>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</si>
  <si>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</si>
  <si>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</si>
  <si>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</si>
  <si>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</si>
  <si>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</si>
  <si>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</si>
  <si>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</si>
  <si>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</si>
  <si>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</si>
  <si>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</si>
  <si>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</si>
  <si>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</si>
  <si>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</si>
  <si>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</si>
  <si>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</si>
  <si>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</si>
  <si>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</si>
  <si>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</si>
  <si>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</si>
  <si>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</si>
  <si>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</si>
  <si>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</si>
  <si>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</si>
  <si>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</si>
  <si>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</si>
  <si>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</si>
  <si>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</si>
  <si>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</si>
  <si>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</si>
  <si>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</si>
  <si>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</si>
  <si>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</si>
  <si>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</si>
  <si>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</si>
  <si>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</si>
  <si>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</si>
  <si>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</si>
  <si>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</si>
  <si>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</si>
  <si>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</si>
  <si>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</si>
  <si>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</si>
  <si>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</si>
  <si>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</si>
  <si>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</si>
  <si>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</si>
  <si>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</si>
  <si>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</si>
  <si>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</si>
  <si>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</si>
  <si>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</si>
  <si>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</si>
  <si>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</si>
  <si>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</si>
  <si>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</si>
  <si>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</si>
  <si>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</si>
  <si>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</si>
  <si>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</si>
  <si>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</si>
  <si>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</si>
  <si>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</si>
  <si>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</si>
  <si>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</si>
  <si>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</si>
  <si>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</si>
  <si>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</si>
  <si>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</si>
  <si>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</si>
  <si>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</si>
  <si>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</si>
  <si>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</si>
  <si>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</si>
  <si>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</si>
  <si>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</si>
  <si>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</si>
  <si>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</si>
  <si>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</si>
  <si>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</si>
  <si>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</si>
  <si>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</si>
  <si>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</si>
  <si>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</si>
  <si>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</si>
  <si>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</si>
  <si>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</si>
  <si>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</si>
  <si>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</si>
  <si>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</si>
  <si>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</si>
  <si>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</si>
  <si>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</si>
  <si>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</si>
  <si>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</si>
  <si>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</si>
  <si>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</si>
  <si>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</si>
  <si>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</si>
  <si>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</si>
  <si>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</si>
  <si>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</si>
  <si>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</si>
  <si>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</si>
  <si>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</si>
  <si>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</si>
  <si>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</si>
  <si>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</si>
  <si>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</si>
  <si>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</si>
  <si>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</si>
  <si>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</si>
  <si>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</si>
  <si>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</si>
  <si>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</si>
  <si>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</si>
  <si>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</si>
  <si>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</si>
  <si>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</si>
  <si>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</si>
  <si>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</si>
  <si>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</si>
  <si>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</si>
  <si>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</si>
  <si>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</si>
  <si>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</si>
  <si>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</si>
  <si>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</si>
  <si>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</si>
  <si>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</si>
  <si>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</si>
  <si>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</si>
  <si>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</si>
  <si>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</si>
  <si>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</si>
  <si>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</si>
  <si>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</si>
  <si>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</si>
  <si>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</si>
  <si>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</si>
  <si>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</si>
  <si>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</si>
  <si>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</si>
  <si>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</si>
  <si>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</si>
  <si>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</si>
  <si>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</si>
  <si>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</si>
  <si>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</si>
  <si>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</si>
  <si>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</si>
  <si>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</si>
  <si>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</si>
  <si>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</si>
  <si>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</si>
  <si>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</si>
  <si>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</si>
  <si>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</si>
  <si>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</si>
  <si>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</si>
  <si>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</si>
  <si>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</si>
  <si>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</si>
  <si>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</si>
  <si>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</si>
  <si>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</si>
  <si>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</si>
  <si>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</si>
  <si>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</si>
  <si>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</si>
  <si>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</si>
  <si>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</si>
  <si>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</si>
  <si>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</si>
  <si>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</si>
  <si>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</si>
  <si>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</si>
  <si>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</si>
  <si>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</si>
  <si>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</si>
  <si>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</si>
  <si>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</si>
  <si>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</si>
  <si>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</si>
  <si>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</si>
  <si>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</si>
  <si>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</si>
  <si>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</si>
  <si>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</si>
  <si>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</si>
  <si>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</si>
  <si>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</si>
  <si>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</si>
  <si>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</si>
  <si>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</si>
  <si>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</si>
  <si>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</si>
  <si>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</si>
  <si>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</si>
  <si>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</si>
  <si>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</si>
  <si>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</si>
  <si>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</si>
  <si>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</si>
  <si>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</si>
  <si>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</si>
  <si>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</si>
  <si>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</si>
  <si>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</si>
  <si>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</si>
  <si>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</si>
  <si>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</si>
  <si>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</si>
  <si>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</si>
  <si>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</si>
  <si>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</si>
  <si>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</si>
  <si>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</si>
  <si>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</si>
  <si>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</si>
  <si>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</si>
  <si>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</si>
  <si>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</si>
  <si>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</si>
  <si>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</si>
  <si>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</si>
  <si>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</si>
  <si>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</si>
  <si>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</si>
  <si>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</si>
  <si>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</si>
  <si>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</si>
  <si>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</si>
  <si>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</si>
  <si>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</si>
  <si>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</si>
  <si>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</si>
  <si>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</si>
  <si>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</si>
  <si>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</si>
  <si>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</si>
  <si>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</si>
  <si>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</si>
  <si>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</si>
  <si>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</si>
  <si>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</si>
  <si>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</si>
  <si>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</si>
  <si>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</si>
  <si>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</si>
  <si>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</si>
  <si>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</si>
  <si>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</si>
  <si>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</si>
  <si>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</si>
  <si>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</si>
  <si>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</si>
  <si>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</si>
  <si>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</si>
  <si>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</si>
  <si>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</si>
  <si>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</si>
  <si>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</si>
  <si>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</si>
  <si>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</si>
  <si>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</si>
  <si>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</si>
  <si>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</si>
  <si>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</si>
  <si>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</si>
  <si>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</si>
  <si>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</si>
  <si>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</si>
  <si>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</si>
  <si>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</si>
  <si>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</si>
  <si>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</si>
  <si>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</si>
  <si>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</si>
  <si>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</si>
  <si>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</si>
  <si>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</si>
  <si>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</si>
  <si>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</si>
  <si>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</si>
  <si>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</si>
  <si>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</si>
  <si>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</si>
  <si>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</si>
  <si>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</si>
  <si>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</si>
  <si>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</si>
  <si>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</si>
  <si>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</si>
  <si>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</si>
  <si>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</si>
  <si>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</si>
  <si>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</si>
  <si>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</si>
  <si>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</si>
  <si>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</si>
  <si>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</si>
  <si>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</si>
  <si>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</si>
  <si>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</si>
  <si>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</si>
  <si>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</si>
  <si>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</si>
  <si>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</si>
  <si>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</si>
  <si>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</si>
  <si>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</si>
  <si>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</si>
  <si>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</si>
  <si>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</si>
  <si>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</si>
  <si>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</si>
  <si>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</si>
  <si>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</si>
  <si>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</si>
  <si>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</si>
  <si>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</si>
  <si>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</si>
  <si>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</si>
  <si>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</si>
  <si>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</si>
  <si>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</si>
  <si>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</si>
  <si>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</si>
  <si>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</si>
  <si>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</si>
  <si>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</si>
  <si>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</si>
  <si>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</si>
  <si>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</si>
  <si>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</si>
  <si>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</si>
  <si>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</si>
  <si>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</si>
  <si>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</si>
  <si>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</si>
  <si>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</si>
  <si>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</si>
  <si>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</si>
  <si>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</si>
  <si>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</si>
  <si>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</si>
  <si>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</si>
  <si>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</si>
  <si>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</si>
  <si>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</si>
  <si>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</si>
  <si>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</si>
  <si>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</si>
  <si>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</si>
  <si>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</si>
  <si>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</si>
  <si>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</si>
  <si>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</si>
  <si>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</si>
  <si>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</si>
  <si>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</si>
  <si>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</si>
  <si>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</si>
  <si>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</si>
  <si>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</si>
  <si>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</si>
  <si>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</si>
  <si>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</si>
  <si>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</si>
  <si>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</si>
  <si>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</si>
  <si>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</si>
  <si>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</si>
  <si>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</si>
  <si>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</si>
  <si>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</si>
  <si>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</si>
  <si>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</si>
  <si>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</si>
  <si>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</si>
  <si>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</si>
  <si>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</si>
  <si>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</si>
  <si>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</si>
  <si>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</si>
  <si>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</si>
  <si>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</si>
  <si>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</si>
  <si>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</si>
  <si>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</si>
  <si>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</si>
  <si>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</si>
  <si>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</si>
  <si>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</si>
  <si>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</si>
  <si>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</si>
  <si>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</si>
  <si>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</si>
  <si>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</si>
  <si>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</si>
  <si>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</si>
  <si>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</si>
  <si>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</si>
  <si>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</si>
  <si>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</si>
  <si>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</si>
  <si>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</si>
  <si>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</si>
  <si>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</si>
  <si>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</si>
  <si>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</si>
  <si>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</si>
  <si>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</si>
  <si>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</si>
  <si>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</si>
  <si>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</si>
  <si>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</si>
  <si>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</si>
  <si>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</si>
  <si>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</si>
  <si>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</si>
  <si>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</si>
  <si>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</si>
  <si>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</si>
  <si>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</si>
  <si>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</si>
  <si>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</si>
  <si>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</si>
  <si>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</si>
  <si>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</si>
  <si>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</si>
  <si>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</si>
  <si>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</si>
  <si>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</si>
  <si>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</si>
  <si>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</si>
  <si>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</si>
  <si>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</si>
  <si>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</si>
  <si>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</si>
  <si>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</si>
  <si>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</si>
  <si>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</si>
  <si>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</si>
  <si>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</si>
  <si>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</si>
  <si>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</si>
  <si>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</si>
  <si>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</si>
  <si>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</si>
  <si>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</si>
  <si>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</si>
  <si>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</si>
  <si>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</si>
  <si>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</si>
  <si>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</si>
  <si>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</si>
  <si>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</si>
  <si>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</si>
  <si>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</si>
  <si>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</si>
  <si>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</si>
  <si>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</si>
  <si>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</si>
  <si>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</si>
  <si>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</si>
  <si>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</si>
  <si>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</si>
  <si>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</si>
  <si>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</si>
  <si>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</si>
  <si>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</si>
  <si>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</si>
  <si>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</si>
  <si>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</si>
  <si>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</si>
  <si>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</si>
  <si>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</si>
  <si>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</si>
  <si>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</si>
  <si>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</si>
  <si>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</si>
  <si>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</si>
  <si>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</si>
  <si>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</si>
  <si>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</si>
  <si>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</si>
  <si>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</si>
  <si>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</si>
  <si>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</si>
  <si>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</si>
  <si>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</si>
  <si>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</si>
  <si>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</si>
  <si>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</si>
  <si>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</si>
  <si>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</si>
  <si>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</si>
  <si>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</si>
  <si>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</si>
  <si>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</si>
  <si>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</si>
  <si>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</si>
  <si>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</si>
  <si>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</si>
  <si>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</si>
  <si>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</si>
  <si>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</si>
  <si>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</si>
  <si>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</si>
  <si>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</si>
  <si>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</si>
  <si>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</si>
  <si>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</si>
  <si>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</si>
  <si>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</si>
  <si>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</si>
  <si>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</si>
  <si>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</si>
  <si>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</si>
  <si>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</si>
  <si>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</si>
  <si>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</si>
  <si>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</si>
  <si>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</si>
  <si>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</si>
  <si>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</si>
  <si>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</si>
  <si>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</si>
  <si>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</si>
  <si>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</si>
  <si>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</si>
  <si>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</si>
  <si>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</si>
  <si>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</si>
  <si>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</si>
  <si>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</si>
  <si>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</si>
  <si>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</si>
  <si>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</si>
  <si>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</si>
  <si>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</si>
  <si>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</si>
  <si>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</si>
  <si>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</si>
  <si>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</si>
  <si>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</si>
  <si>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</si>
  <si>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</si>
  <si>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</si>
  <si>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</si>
  <si>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</si>
  <si>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</si>
  <si>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</si>
  <si>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</si>
  <si>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</si>
  <si>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</si>
  <si>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</si>
  <si>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</si>
  <si>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</si>
  <si>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</si>
  <si>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</si>
  <si>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</si>
  <si>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</si>
  <si>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</si>
  <si>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</si>
  <si>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</si>
  <si>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</si>
  <si>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</si>
  <si>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</si>
  <si>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</si>
  <si>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</si>
  <si>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</si>
  <si>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</si>
  <si>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</si>
  <si>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</si>
  <si>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</si>
  <si>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</si>
  <si>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</si>
  <si>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</si>
  <si>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</si>
  <si>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</si>
  <si>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</si>
  <si>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</si>
  <si>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</si>
  <si>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</si>
  <si>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</si>
  <si>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</si>
  <si>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</si>
  <si>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</si>
  <si>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</si>
  <si>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</si>
  <si>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</si>
  <si>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</si>
  <si>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</si>
  <si>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</si>
  <si>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</si>
  <si>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</si>
  <si>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</si>
  <si>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</si>
  <si>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</si>
  <si>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</si>
  <si>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</si>
  <si>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</si>
  <si>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</si>
  <si>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</si>
  <si>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</si>
  <si>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</si>
  <si>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</si>
  <si>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</si>
  <si>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</si>
  <si>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</si>
  <si>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</si>
  <si>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</si>
  <si>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</si>
  <si>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</si>
  <si>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</si>
  <si>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</si>
  <si>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</si>
  <si>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</si>
  <si>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</si>
  <si>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</si>
  <si>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</si>
  <si>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</si>
  <si>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</si>
  <si>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</si>
  <si>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</si>
  <si>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</si>
  <si>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</si>
  <si>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</si>
  <si>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</si>
  <si>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</si>
  <si>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</si>
  <si>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</si>
  <si>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</si>
  <si>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</si>
  <si>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</si>
  <si>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</si>
  <si>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</si>
  <si>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</si>
  <si>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</si>
  <si>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</si>
  <si>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</si>
  <si>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</si>
  <si>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</si>
  <si>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</si>
  <si>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</si>
  <si>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</si>
  <si>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</si>
  <si>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</si>
  <si>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</si>
  <si>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</si>
  <si>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</si>
  <si>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</si>
  <si>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</si>
  <si>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</si>
  <si>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</si>
  <si>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</si>
  <si>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</si>
  <si>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</si>
  <si>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</si>
  <si>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</si>
  <si>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</si>
  <si>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</si>
  <si>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</si>
  <si>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</si>
  <si>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</si>
  <si>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</si>
  <si>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</si>
  <si>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</si>
  <si>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</si>
  <si>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</si>
  <si>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</si>
  <si>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</si>
  <si>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</si>
  <si>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</si>
  <si>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</si>
  <si>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</si>
  <si>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</si>
  <si>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</si>
  <si>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</si>
  <si>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</si>
  <si>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</si>
  <si>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</si>
  <si>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</si>
  <si>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</si>
  <si>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</si>
  <si>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</si>
  <si>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</si>
  <si>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</si>
  <si>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</si>
  <si>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</si>
  <si>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</si>
  <si>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</si>
  <si>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</si>
  <si>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</si>
  <si>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</si>
  <si>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</si>
  <si>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</si>
  <si>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</si>
  <si>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</si>
  <si>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</si>
  <si>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</si>
  <si>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</si>
  <si>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</si>
  <si>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</si>
  <si>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</si>
  <si>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</si>
  <si>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</si>
  <si>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</si>
  <si>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</si>
  <si>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</si>
  <si>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</si>
  <si>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</si>
  <si>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</si>
  <si>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</si>
  <si>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</si>
  <si>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</si>
  <si>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</si>
  <si>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</si>
  <si>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</si>
  <si>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</si>
  <si>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</si>
  <si>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</si>
  <si>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</si>
  <si>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</si>
  <si>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</si>
  <si>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</si>
  <si>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</si>
  <si>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</si>
  <si>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</si>
  <si>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</si>
  <si>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</si>
  <si>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</si>
  <si>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</si>
  <si>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</si>
  <si>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</si>
  <si>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</si>
  <si>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</si>
  <si>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</si>
  <si>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</si>
  <si>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</si>
  <si>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</si>
  <si>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</si>
  <si>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</si>
  <si>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</si>
  <si>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</si>
  <si>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</si>
  <si>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</si>
  <si>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</si>
  <si>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</si>
  <si>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</si>
  <si>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</si>
  <si>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</si>
  <si>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</si>
  <si>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</si>
  <si>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</si>
  <si>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</si>
  <si>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</si>
  <si>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</si>
  <si>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</si>
  <si>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</si>
  <si>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</si>
  <si>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</si>
  <si>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</si>
  <si>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</si>
  <si>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</si>
  <si>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</si>
  <si>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</si>
  <si>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</si>
  <si>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</si>
  <si>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</si>
  <si>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</si>
  <si>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</si>
  <si>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</si>
  <si>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</si>
  <si>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</si>
  <si>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</si>
  <si>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</si>
  <si>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</si>
  <si>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</si>
  <si>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</si>
  <si>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</si>
  <si>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</si>
  <si>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</si>
  <si>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</si>
  <si>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</si>
  <si>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</si>
  <si>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</si>
  <si>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</si>
  <si>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</si>
  <si>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</si>
  <si>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</si>
  <si>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</si>
  <si>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</si>
  <si>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</si>
  <si>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</si>
  <si>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</si>
  <si>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</si>
  <si>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</si>
  <si>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</si>
  <si>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</si>
  <si>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</si>
  <si>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</si>
  <si>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</si>
  <si>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</si>
  <si>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</si>
  <si>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</si>
  <si>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</si>
  <si>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</si>
  <si>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</si>
  <si>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</si>
  <si>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</si>
  <si>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</si>
  <si>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</si>
  <si>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</si>
  <si>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</si>
  <si>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</si>
  <si>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</si>
  <si>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</si>
  <si>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</si>
  <si>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</si>
  <si>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</si>
  <si>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</si>
  <si>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</si>
  <si>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</si>
  <si>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</si>
  <si>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</si>
  <si>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</si>
  <si>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</si>
  <si>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</si>
  <si>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</si>
  <si>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</si>
  <si>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</si>
  <si>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</si>
  <si>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</si>
  <si>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</si>
  <si>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</si>
  <si>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</si>
  <si>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</si>
  <si>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</si>
  <si>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</si>
  <si>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</si>
  <si>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</si>
  <si>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</si>
  <si>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</si>
  <si>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</si>
  <si>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</si>
  <si>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</si>
  <si>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</si>
  <si>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</si>
  <si>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</si>
  <si>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</si>
  <si>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</si>
  <si>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</si>
  <si>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</si>
  <si>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</si>
  <si>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</si>
  <si>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</si>
  <si>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</si>
  <si>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</si>
  <si>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</si>
  <si>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</si>
  <si>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</si>
  <si>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</si>
  <si>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</si>
  <si>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</si>
  <si>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</si>
  <si>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</si>
  <si>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</si>
  <si>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</si>
  <si>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</si>
  <si>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</si>
  <si>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</si>
  <si>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</si>
  <si>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</si>
  <si>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</si>
  <si>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</si>
  <si>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</si>
  <si>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</si>
  <si>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</si>
  <si>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</si>
  <si>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</si>
  <si>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</si>
  <si>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</si>
  <si>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</si>
  <si>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</si>
  <si>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</si>
  <si>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</si>
  <si>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</si>
  <si>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</si>
  <si>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</si>
  <si>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</si>
  <si>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</si>
  <si>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</si>
  <si>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</si>
  <si>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</si>
  <si>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</si>
  <si>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</si>
  <si>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</si>
  <si>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</si>
  <si>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</si>
  <si>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</si>
  <si>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</si>
  <si>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</si>
  <si>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</si>
  <si>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</si>
  <si>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</si>
  <si>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</si>
  <si>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</si>
  <si>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</si>
  <si>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</si>
  <si>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</si>
  <si>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</si>
  <si>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</si>
  <si>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</si>
  <si>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</si>
  <si>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</si>
  <si>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</si>
  <si>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</si>
  <si>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</si>
  <si>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</si>
  <si>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</si>
  <si>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</si>
  <si>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</si>
  <si>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</si>
  <si>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</si>
  <si>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</si>
  <si>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</si>
  <si>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</si>
  <si>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</si>
  <si>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</si>
  <si>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</si>
  <si>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</si>
  <si>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</si>
  <si>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</si>
  <si>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</si>
  <si>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</si>
  <si>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</si>
  <si>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</si>
  <si>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</si>
  <si>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</si>
  <si>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</si>
  <si>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</si>
  <si>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</si>
  <si>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</si>
  <si>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</si>
  <si>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</si>
  <si>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</si>
  <si>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</si>
  <si>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</si>
  <si>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</si>
  <si>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</si>
  <si>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</si>
  <si>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</si>
  <si>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</si>
  <si>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</si>
  <si>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</si>
  <si>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</si>
  <si>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</si>
  <si>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</si>
  <si>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</si>
  <si>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</si>
  <si>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</si>
  <si>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</si>
  <si>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</si>
  <si>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</si>
  <si>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</si>
  <si>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</si>
  <si>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</si>
  <si>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</si>
  <si>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</si>
  <si>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</si>
  <si>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</si>
  <si>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</si>
  <si>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</si>
  <si>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</si>
  <si>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</si>
  <si>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</si>
  <si>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</si>
  <si>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</si>
  <si>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</si>
  <si>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</si>
  <si>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</si>
  <si>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</si>
  <si>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</si>
  <si>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</si>
  <si>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</si>
  <si>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</si>
  <si>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</si>
  <si>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</si>
  <si>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</si>
  <si>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</si>
  <si>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</si>
  <si>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</si>
  <si>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</si>
  <si>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</si>
  <si>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</si>
  <si>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</si>
  <si>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</si>
  <si>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</si>
  <si>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</si>
  <si>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</si>
  <si>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</si>
  <si>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</si>
  <si>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</si>
  <si>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</si>
  <si>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</si>
  <si>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</si>
  <si>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</si>
  <si>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</si>
  <si>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</si>
  <si>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</si>
  <si>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</si>
  <si>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</si>
  <si>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</si>
  <si>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</si>
  <si>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</si>
  <si>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</si>
  <si>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</si>
  <si>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</si>
  <si>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</si>
  <si>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</si>
  <si>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</si>
  <si>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</si>
  <si>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</si>
  <si>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</si>
  <si>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</si>
  <si>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</si>
  <si>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</si>
  <si>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</si>
  <si>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</si>
  <si>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</si>
  <si>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</si>
  <si>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</si>
  <si>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</si>
  <si>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</si>
  <si>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</si>
  <si>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</si>
  <si>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</si>
  <si>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</si>
  <si>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</si>
  <si>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</si>
  <si>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</si>
  <si>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</si>
  <si>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</si>
  <si>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</si>
  <si>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</si>
  <si>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</si>
  <si>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</si>
  <si>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</si>
  <si>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</si>
  <si>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</si>
  <si>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</si>
  <si>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</si>
  <si>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</si>
  <si>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</si>
  <si>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</si>
  <si>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</si>
  <si>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</si>
  <si>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</si>
  <si>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</si>
  <si>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</si>
  <si>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</si>
  <si>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</si>
  <si>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</si>
  <si>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</si>
  <si>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</si>
  <si>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</si>
  <si>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</si>
  <si>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</si>
  <si>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</si>
  <si>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</si>
  <si>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</si>
  <si>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</si>
  <si>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</si>
  <si>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</si>
  <si>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</si>
  <si>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</si>
  <si>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</si>
  <si>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</si>
  <si>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</si>
  <si>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</si>
  <si>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</si>
  <si>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</si>
  <si>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</si>
  <si>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</si>
  <si>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</si>
  <si>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</si>
  <si>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</si>
  <si>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</si>
  <si>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</si>
  <si>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</si>
  <si>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</si>
  <si>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</si>
  <si>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</si>
  <si>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</si>
  <si>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</si>
  <si>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</si>
  <si>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</si>
  <si>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</si>
  <si>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</si>
  <si>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</si>
  <si>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</si>
  <si>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</si>
  <si>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</si>
  <si>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</si>
  <si>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</si>
  <si>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</si>
  <si>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</si>
  <si>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</si>
  <si>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</si>
  <si>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</si>
  <si>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</si>
  <si>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</si>
  <si>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</si>
  <si>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</si>
  <si>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</si>
  <si>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</si>
  <si>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</si>
  <si>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</si>
  <si>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</si>
  <si>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</si>
  <si>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</si>
  <si>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</si>
  <si>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</si>
  <si>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</si>
  <si>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</si>
  <si>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</si>
  <si>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</si>
  <si>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</si>
  <si>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</si>
  <si>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</si>
  <si>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</si>
  <si>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</si>
  <si>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</si>
  <si>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</si>
  <si>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</si>
  <si>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</si>
  <si>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</si>
  <si>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</si>
  <si>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</si>
  <si>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</si>
  <si>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</si>
  <si>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</si>
  <si>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</si>
  <si>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</si>
  <si>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</si>
  <si>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</si>
  <si>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</si>
  <si>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</si>
  <si>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</si>
  <si>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</si>
  <si>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</si>
  <si>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</si>
  <si>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</si>
  <si>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</si>
  <si>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</si>
  <si>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</si>
  <si>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</si>
  <si>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</si>
  <si>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</si>
  <si>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</si>
  <si>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</si>
  <si>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</si>
  <si>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</si>
  <si>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</si>
  <si>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</si>
  <si>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</si>
  <si>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</si>
  <si>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</si>
  <si>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</si>
  <si>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</si>
  <si>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</si>
  <si>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</si>
  <si>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</si>
  <si>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</si>
  <si>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</si>
  <si>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</si>
  <si>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</si>
  <si>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</si>
  <si>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</si>
  <si>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</si>
  <si>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</si>
  <si>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</si>
  <si>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</si>
  <si>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</si>
  <si>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</si>
  <si>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</si>
  <si>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</si>
  <si>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</si>
  <si>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</si>
  <si>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</si>
  <si>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</si>
  <si>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</si>
  <si>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</si>
  <si>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</si>
  <si>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</si>
  <si>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</si>
  <si>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</si>
  <si>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</si>
  <si>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</si>
  <si>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</si>
  <si>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</si>
  <si>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</si>
  <si>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</si>
  <si>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</si>
  <si>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</si>
  <si>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</si>
  <si>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</si>
  <si>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</si>
  <si>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</si>
  <si>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</si>
  <si>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</si>
  <si>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</si>
  <si>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</si>
  <si>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</si>
  <si>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</si>
  <si>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</si>
  <si>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</si>
  <si>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</si>
  <si>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</si>
  <si>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</si>
  <si>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</si>
  <si>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</si>
  <si>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</si>
  <si>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</si>
  <si>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</si>
  <si>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</si>
  <si>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</si>
  <si>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</si>
  <si>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</si>
  <si>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</si>
  <si>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</si>
  <si>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</si>
  <si>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</si>
  <si>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</si>
  <si>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</si>
  <si>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</si>
  <si>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</si>
  <si>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</si>
  <si>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</si>
  <si>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</si>
  <si>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</si>
  <si>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</si>
  <si>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</si>
  <si>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</si>
  <si>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</si>
  <si>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</si>
  <si>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</si>
  <si>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</si>
  <si>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</si>
  <si>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</si>
  <si>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</si>
  <si>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</si>
  <si>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</si>
  <si>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</si>
  <si>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</si>
  <si>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</si>
  <si>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</si>
  <si>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</si>
  <si>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</si>
  <si>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</si>
  <si>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</si>
  <si>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</si>
  <si>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</si>
  <si>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</si>
  <si>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</si>
  <si>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</si>
  <si>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</si>
  <si>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</si>
  <si>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</si>
  <si>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</si>
  <si>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</si>
  <si>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</si>
  <si>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</si>
  <si>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</si>
  <si>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</si>
  <si>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</si>
  <si>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</si>
  <si>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</si>
  <si>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</si>
  <si>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</si>
  <si>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</si>
  <si>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</si>
  <si>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</si>
  <si>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</si>
  <si>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</si>
  <si>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</si>
  <si>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</si>
  <si>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</si>
  <si>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</si>
  <si>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</si>
  <si>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</si>
  <si>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</si>
  <si>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</si>
  <si>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</si>
  <si>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</si>
  <si>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</si>
  <si>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</si>
  <si>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</si>
  <si>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</si>
  <si>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</si>
  <si>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</si>
  <si>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</si>
  <si>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</si>
  <si>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</si>
  <si>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</si>
  <si>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</si>
  <si>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</si>
  <si>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</si>
  <si>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</si>
  <si>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</si>
  <si>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</si>
  <si>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</si>
  <si>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</si>
  <si>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</si>
  <si>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</si>
  <si>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</si>
  <si>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</si>
  <si>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</si>
  <si>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</si>
  <si>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</si>
  <si>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</si>
  <si>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</si>
  <si>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</si>
  <si>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</si>
  <si>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</si>
  <si>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</si>
  <si>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</si>
  <si>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</si>
  <si>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</si>
  <si>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</si>
  <si>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</si>
  <si>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</si>
  <si>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</si>
  <si>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</si>
  <si>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</si>
  <si>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</si>
  <si>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</si>
  <si>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</si>
  <si>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</si>
  <si>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</si>
  <si>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</si>
  <si>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</si>
  <si>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</si>
  <si>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</si>
  <si>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</si>
  <si>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</si>
  <si>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</si>
  <si>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</si>
  <si>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</si>
  <si>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</si>
  <si>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</si>
  <si>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</si>
  <si>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</si>
  <si>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</si>
  <si>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</si>
  <si>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</si>
  <si>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</si>
  <si>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</si>
  <si>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</si>
  <si>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</si>
  <si>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</si>
  <si>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</si>
  <si>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</si>
  <si>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</si>
  <si>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</si>
  <si>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</si>
  <si>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</si>
  <si>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</si>
  <si>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</si>
  <si>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</si>
  <si>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</si>
  <si>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</si>
  <si>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</si>
  <si>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</si>
  <si>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</si>
  <si>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</si>
  <si>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</si>
  <si>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</si>
  <si>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</si>
  <si>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</si>
  <si>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</si>
  <si>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</si>
  <si>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</si>
  <si>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</si>
  <si>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</si>
  <si>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</si>
  <si>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</si>
  <si>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</si>
  <si>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</si>
  <si>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</si>
  <si>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</si>
  <si>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</si>
  <si>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</si>
  <si>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</si>
  <si>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</si>
  <si>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</si>
  <si>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</si>
  <si>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</si>
  <si>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</si>
  <si>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</si>
  <si>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</si>
  <si>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</si>
  <si>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</si>
  <si>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</si>
  <si>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</si>
  <si>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</si>
  <si>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</si>
  <si>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</si>
  <si>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</si>
  <si>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</si>
  <si>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</si>
  <si>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</si>
  <si>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</si>
  <si>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</si>
  <si>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</si>
  <si>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</si>
  <si>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</si>
  <si>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</si>
  <si>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</si>
  <si>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</si>
  <si>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</si>
  <si>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</si>
  <si>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</si>
  <si>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</si>
  <si>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</si>
  <si>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</si>
  <si>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</si>
  <si>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</si>
  <si>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</si>
  <si>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</si>
  <si>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</si>
  <si>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</si>
  <si>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</si>
  <si>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</si>
  <si>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</si>
  <si>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</si>
  <si>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</si>
  <si>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</si>
  <si>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</si>
  <si>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</si>
  <si>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</si>
  <si>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</si>
  <si>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</si>
  <si>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</si>
  <si>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</si>
  <si>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</si>
  <si>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</si>
  <si>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</si>
  <si>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</si>
  <si>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</si>
  <si>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</si>
  <si>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</si>
  <si>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</si>
  <si>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</si>
  <si>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</si>
  <si>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</si>
  <si>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</si>
  <si>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</si>
  <si>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</si>
  <si>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</si>
  <si>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</si>
  <si>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</si>
  <si>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</si>
  <si>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</si>
  <si>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</si>
  <si>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</si>
  <si>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</si>
  <si>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</si>
  <si>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</si>
  <si>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</si>
  <si>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</si>
  <si>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</si>
  <si>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</si>
  <si>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</si>
  <si>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</si>
  <si>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</si>
  <si>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</si>
  <si>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</si>
  <si>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</si>
  <si>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</si>
  <si>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</si>
  <si>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</si>
  <si>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</si>
  <si>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</si>
  <si>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</si>
  <si>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</si>
  <si>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</si>
  <si>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</si>
  <si>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</si>
  <si>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</si>
  <si>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</si>
  <si>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</si>
  <si>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</si>
  <si>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</si>
  <si>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</si>
  <si>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</si>
  <si>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</si>
  <si>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</si>
  <si>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</si>
  <si>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</si>
  <si>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</si>
  <si>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</si>
  <si>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</si>
  <si>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</si>
  <si>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</si>
  <si>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</si>
  <si>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</si>
  <si>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</si>
  <si>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</si>
  <si>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</si>
  <si>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</si>
  <si>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</si>
  <si>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</si>
  <si>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</si>
  <si>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</si>
  <si>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</si>
  <si>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</si>
  <si>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</si>
  <si>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</si>
  <si>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</si>
  <si>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</si>
  <si>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</si>
  <si>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</si>
  <si>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</si>
  <si>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</si>
  <si>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</si>
  <si>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</si>
  <si>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</si>
  <si>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</si>
  <si>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</si>
  <si>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</si>
  <si>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</si>
  <si>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</si>
  <si>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</si>
  <si>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</si>
  <si>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</si>
  <si>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</si>
  <si>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</si>
  <si>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</si>
  <si>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</si>
  <si>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</si>
  <si>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</si>
  <si>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</si>
  <si>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</si>
  <si>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</si>
  <si>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</si>
  <si>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</si>
  <si>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</si>
  <si>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</si>
  <si>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</si>
  <si>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</si>
  <si>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</si>
  <si>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</si>
  <si>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</si>
  <si>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</si>
  <si>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</si>
  <si>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</si>
  <si>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</si>
  <si>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</si>
  <si>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</si>
  <si>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</si>
  <si>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</si>
  <si>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</si>
  <si>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</si>
  <si>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</si>
  <si>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</si>
  <si>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</si>
  <si>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</si>
  <si>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</si>
  <si>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</si>
  <si>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</si>
  <si>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</si>
  <si>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</si>
  <si>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</si>
  <si>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</si>
  <si>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</si>
  <si>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</si>
  <si>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</si>
  <si>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</si>
  <si>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</si>
  <si>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</si>
  <si>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</si>
  <si>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</si>
  <si>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</si>
  <si>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</si>
  <si>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</si>
  <si>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</si>
  <si>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</si>
  <si>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</si>
  <si>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</si>
  <si>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</si>
  <si>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</si>
  <si>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</si>
  <si>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</si>
  <si>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</si>
  <si>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</si>
  <si>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</si>
  <si>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</si>
  <si>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</si>
  <si>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</si>
  <si>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</si>
  <si>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</si>
  <si>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</si>
  <si>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</si>
  <si>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</si>
  <si>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</si>
  <si>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</si>
  <si>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</si>
  <si>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</si>
  <si>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</si>
  <si>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</si>
  <si>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</si>
  <si>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</si>
  <si>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</si>
  <si>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</si>
  <si>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</si>
  <si>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</si>
  <si>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</si>
  <si>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</si>
  <si>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</si>
  <si>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</si>
  <si>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</si>
  <si>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</si>
  <si>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</si>
  <si>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</si>
  <si>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</si>
  <si>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</si>
  <si>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</si>
  <si>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</si>
  <si>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</si>
  <si>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</si>
  <si>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</si>
  <si>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</si>
  <si>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</si>
  <si>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</si>
  <si>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</si>
  <si>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</si>
  <si>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</si>
  <si>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</si>
  <si>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</si>
  <si>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</si>
  <si>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</si>
  <si>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</si>
  <si>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</si>
  <si>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</si>
  <si>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</si>
  <si>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</si>
  <si>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</si>
  <si>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</si>
  <si>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</si>
  <si>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</si>
  <si>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</si>
  <si>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</si>
  <si>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</si>
  <si>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</si>
  <si>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</si>
  <si>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</si>
  <si>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</si>
  <si>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</si>
  <si>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</si>
  <si>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</si>
  <si>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</si>
  <si>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</si>
  <si>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</si>
  <si>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</si>
  <si>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</si>
  <si>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</si>
  <si>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</si>
  <si>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</si>
  <si>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</si>
  <si>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</si>
  <si>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</si>
  <si>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</si>
  <si>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</si>
  <si>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</si>
  <si>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</si>
  <si>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</si>
  <si>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</si>
  <si>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</si>
  <si>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</si>
  <si>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</si>
  <si>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</si>
  <si>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</si>
  <si>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</si>
  <si>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</si>
  <si>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</si>
  <si>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</si>
  <si>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</si>
  <si>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</si>
  <si>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</si>
  <si>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</si>
  <si>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</si>
  <si>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</si>
  <si>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</si>
  <si>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</si>
  <si>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</si>
  <si>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</si>
  <si>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</si>
  <si>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</si>
  <si>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</si>
  <si>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</si>
  <si>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</si>
  <si>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</si>
  <si>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</si>
  <si>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</si>
  <si>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</si>
  <si>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</si>
  <si>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</si>
  <si>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</si>
  <si>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</si>
  <si>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</si>
  <si>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</si>
  <si>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</si>
  <si>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</si>
  <si>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</si>
  <si>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</si>
  <si>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</si>
  <si>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</si>
  <si>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</si>
  <si>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</si>
  <si>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</si>
  <si>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</si>
  <si>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</si>
  <si>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</si>
  <si>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</si>
  <si>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</si>
  <si>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</si>
  <si>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</si>
  <si>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</si>
  <si>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</si>
  <si>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</si>
  <si>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</si>
  <si>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</si>
  <si>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</si>
  <si>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</si>
  <si>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</si>
  <si>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</si>
  <si>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</si>
  <si>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</si>
  <si>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</si>
  <si>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</si>
  <si>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</si>
  <si>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</si>
  <si>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</si>
  <si>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</si>
  <si>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</si>
  <si>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</si>
  <si>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</si>
  <si>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</si>
  <si>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</si>
  <si>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</si>
  <si>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</si>
  <si>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</si>
  <si>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</si>
  <si>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</si>
  <si>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</si>
  <si>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</si>
  <si>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</si>
  <si>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</si>
  <si>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</si>
  <si>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</si>
  <si>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</si>
  <si>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</si>
  <si>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</si>
  <si>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</si>
  <si>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</si>
  <si>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</si>
  <si>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</si>
  <si>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</si>
  <si>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</si>
  <si>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</si>
  <si>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</si>
  <si>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</si>
  <si>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</si>
  <si>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</si>
  <si>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</si>
  <si>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</si>
  <si>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</si>
  <si>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</si>
  <si>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</si>
  <si>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</si>
  <si>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</si>
  <si>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</si>
  <si>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</si>
  <si>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</si>
  <si>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</si>
  <si>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</si>
  <si>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</si>
  <si>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</si>
  <si>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</si>
  <si>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</si>
  <si>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</si>
  <si>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</si>
  <si>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</si>
  <si>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</si>
  <si>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</si>
  <si>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</si>
  <si>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</si>
  <si>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</si>
  <si>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</si>
  <si>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</si>
  <si>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</si>
  <si>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</si>
  <si>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</si>
  <si>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</si>
  <si>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</si>
  <si>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</si>
  <si>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</si>
  <si>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</si>
  <si>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</si>
  <si>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</si>
  <si>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</si>
  <si>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</si>
  <si>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</si>
  <si>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</si>
  <si>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</si>
  <si>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</si>
  <si>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</si>
  <si>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</si>
  <si>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</si>
  <si>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</si>
  <si>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</si>
  <si>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</si>
  <si>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</si>
  <si>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</si>
  <si>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</si>
  <si>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</si>
  <si>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</si>
  <si>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</si>
  <si>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</si>
  <si>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</si>
  <si>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</si>
  <si>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</si>
  <si>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</si>
  <si>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</si>
  <si>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</si>
  <si>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</si>
  <si>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</si>
  <si>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</si>
  <si>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</si>
  <si>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</si>
  <si>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</si>
  <si>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</si>
  <si>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</si>
  <si>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</si>
  <si>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</si>
  <si>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</si>
  <si>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</si>
  <si>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</si>
  <si>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</si>
  <si>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</si>
  <si>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</si>
  <si>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</si>
  <si>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</si>
  <si>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</si>
  <si>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</si>
  <si>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</si>
  <si>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</si>
  <si>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</si>
  <si>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</si>
  <si>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</si>
  <si>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</si>
  <si>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</si>
  <si>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</si>
  <si>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</si>
  <si>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</si>
  <si>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</si>
  <si>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</si>
  <si>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</si>
  <si>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</si>
  <si>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</si>
  <si>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</si>
  <si>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</si>
  <si>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</si>
  <si>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</si>
  <si>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</si>
  <si>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</si>
  <si>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</si>
  <si>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</si>
  <si>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</si>
  <si>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</si>
  <si>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</si>
  <si>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</si>
  <si>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</si>
  <si>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</si>
  <si>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</si>
  <si>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</si>
  <si>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</si>
  <si>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</si>
  <si>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</si>
  <si>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</si>
  <si>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</si>
  <si>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</si>
  <si>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</si>
  <si>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</si>
  <si>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</si>
  <si>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</si>
  <si>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</si>
  <si>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</si>
  <si>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</si>
  <si>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</si>
  <si>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</si>
  <si>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</si>
  <si>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</si>
  <si>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</si>
  <si>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</si>
  <si>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</si>
  <si>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</si>
  <si>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</si>
  <si>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</si>
  <si>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</si>
  <si>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</si>
  <si>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</si>
  <si>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</si>
  <si>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</si>
  <si>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</si>
  <si>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</si>
  <si>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</si>
  <si>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</si>
  <si>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</si>
  <si>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</si>
  <si>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</si>
  <si>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</si>
  <si>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</si>
  <si>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</si>
  <si>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</si>
  <si>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</si>
  <si>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</si>
  <si>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</si>
  <si>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</si>
  <si>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</si>
  <si>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</si>
  <si>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</si>
  <si>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</si>
  <si>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</si>
  <si>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</si>
  <si>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</si>
  <si>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</si>
  <si>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</si>
  <si>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</si>
  <si>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</si>
  <si>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</si>
  <si>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</si>
  <si>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</si>
  <si>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</si>
  <si>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</si>
  <si>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</si>
  <si>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</si>
  <si>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</si>
  <si>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</si>
  <si>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</si>
  <si>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</si>
  <si>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</si>
  <si>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</si>
  <si>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</si>
  <si>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</si>
  <si>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</si>
  <si>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</si>
  <si>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</si>
  <si>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</si>
  <si>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</si>
  <si>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</si>
  <si>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</si>
  <si>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</si>
  <si>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</si>
  <si>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</si>
  <si>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</si>
  <si>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</si>
  <si>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</si>
  <si>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</si>
  <si>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</si>
  <si>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</si>
  <si>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</si>
  <si>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</si>
  <si>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</si>
  <si>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</si>
  <si>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</si>
  <si>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</si>
  <si>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</si>
  <si>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</si>
  <si>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</si>
  <si>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</si>
  <si>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</si>
  <si>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</si>
  <si>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</si>
  <si>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</si>
  <si>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</si>
  <si>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</si>
  <si>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</si>
  <si>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</si>
  <si>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</si>
  <si>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</si>
  <si>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</si>
  <si>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</si>
  <si>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</si>
  <si>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</si>
  <si>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</si>
  <si>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</si>
  <si>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</si>
  <si>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</si>
  <si>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</si>
  <si>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</si>
  <si>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</si>
  <si>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</si>
  <si>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</si>
  <si>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</si>
  <si>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</si>
  <si>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</si>
  <si>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</si>
  <si>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</si>
  <si>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</si>
  <si>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</si>
  <si>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</si>
  <si>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</si>
  <si>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</si>
  <si>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</si>
  <si>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</si>
  <si>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</si>
  <si>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</si>
  <si>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</si>
  <si>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</si>
  <si>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</si>
  <si>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</si>
  <si>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</si>
  <si>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</si>
  <si>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</si>
  <si>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</si>
  <si>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</si>
  <si>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</si>
  <si>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</si>
  <si>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</si>
  <si>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</si>
  <si>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</si>
  <si>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</si>
  <si>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</si>
  <si>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</si>
  <si>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</si>
  <si>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</si>
  <si>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</si>
  <si>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</si>
  <si>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</si>
  <si>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</si>
  <si>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</si>
  <si>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</si>
  <si>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</si>
  <si>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</si>
  <si>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</si>
  <si>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</si>
  <si>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</si>
  <si>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</si>
  <si>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</si>
  <si>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</si>
  <si>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</si>
  <si>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</si>
  <si>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</si>
  <si>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</si>
  <si>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</si>
  <si>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</si>
  <si>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</si>
  <si>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</si>
  <si>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</si>
  <si>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</si>
  <si>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</si>
  <si>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</si>
  <si>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</si>
  <si>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</si>
  <si>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</si>
  <si>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</si>
  <si>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</si>
  <si>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</si>
  <si>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</si>
  <si>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</si>
  <si>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</si>
  <si>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</si>
  <si>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</si>
  <si>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</si>
  <si>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</si>
  <si>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</si>
  <si>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</si>
  <si>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</si>
  <si>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</si>
  <si>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</si>
  <si>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</si>
  <si>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</si>
  <si>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</si>
  <si>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</si>
  <si>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</si>
  <si>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</si>
  <si>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</si>
  <si>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</si>
  <si>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</si>
  <si>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</si>
  <si>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</si>
  <si>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</si>
  <si>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</si>
  <si>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</si>
  <si>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</si>
  <si>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</si>
  <si>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</si>
  <si>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</si>
  <si>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</si>
  <si>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</si>
  <si>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</si>
  <si>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</si>
  <si>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</si>
  <si>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</si>
  <si>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</si>
  <si>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</si>
  <si>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</si>
  <si>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</si>
  <si>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</si>
  <si>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</si>
  <si>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</si>
  <si>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</si>
  <si>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</si>
  <si>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</si>
  <si>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</si>
  <si>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</si>
  <si>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</si>
  <si>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</si>
  <si>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</si>
  <si>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</si>
  <si>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</si>
  <si>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</si>
  <si>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</si>
  <si>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</si>
  <si>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</si>
  <si>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</si>
  <si>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</si>
  <si>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</si>
  <si>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</si>
  <si>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</si>
  <si>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</si>
  <si>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</si>
  <si>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</si>
  <si>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</si>
  <si>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</si>
  <si>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</si>
  <si>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</si>
  <si>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</si>
  <si>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</si>
  <si>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</si>
  <si>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</si>
  <si>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</si>
  <si>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</si>
  <si>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</si>
  <si>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</si>
  <si>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</si>
  <si>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</si>
  <si>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</si>
  <si>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</si>
  <si>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</si>
  <si>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</si>
  <si>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</si>
  <si>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</si>
  <si>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</si>
  <si>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</si>
  <si>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</si>
  <si>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</si>
  <si>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</si>
  <si>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</si>
  <si>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</si>
  <si>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</si>
  <si>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</si>
  <si>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</si>
  <si>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</si>
  <si>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</si>
  <si>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</si>
  <si>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</si>
  <si>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</si>
  <si>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</si>
  <si>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</si>
  <si>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</si>
  <si>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</si>
  <si>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</si>
  <si>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</si>
  <si>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</si>
  <si>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</si>
  <si>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</si>
  <si>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</si>
  <si>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</si>
  <si>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</si>
  <si>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</si>
  <si>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</si>
  <si>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</si>
  <si>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</si>
  <si>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</si>
  <si>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</si>
  <si>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</si>
  <si>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</si>
  <si>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</si>
  <si>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</si>
  <si>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</si>
  <si>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</si>
  <si>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</si>
  <si>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</si>
  <si>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</si>
  <si>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</si>
  <si>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</si>
  <si>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</si>
  <si>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</si>
  <si>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</si>
  <si>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</si>
  <si>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</si>
  <si>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</si>
  <si>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</si>
  <si>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</si>
  <si>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</si>
  <si>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</si>
  <si>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</si>
  <si>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</si>
  <si>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</si>
  <si>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</si>
  <si>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</si>
  <si>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</si>
  <si>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</si>
  <si>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</si>
  <si>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</si>
  <si>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</si>
  <si>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</si>
  <si>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</si>
  <si>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</si>
  <si>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</si>
  <si>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</si>
  <si>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</si>
  <si>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</si>
  <si>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</si>
  <si>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</si>
  <si>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</si>
  <si>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</si>
  <si>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</si>
  <si>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</si>
  <si>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</si>
  <si>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</si>
  <si>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</si>
  <si>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</si>
  <si>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</si>
  <si>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</si>
  <si>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</si>
  <si>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</si>
  <si>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</si>
  <si>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</si>
  <si>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</si>
  <si>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</si>
  <si>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</si>
  <si>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</si>
  <si>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</si>
  <si>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</si>
  <si>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</si>
  <si>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</si>
  <si>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</si>
  <si>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</si>
  <si>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</si>
  <si>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</si>
  <si>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</si>
  <si>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</si>
  <si>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</si>
  <si>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</si>
  <si>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</si>
  <si>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</si>
  <si>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</si>
  <si>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</si>
  <si>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</si>
  <si>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</si>
  <si>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</si>
  <si>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</si>
  <si>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</si>
  <si>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</si>
  <si>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</si>
  <si>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</si>
  <si>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</si>
  <si>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</si>
  <si>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</si>
  <si>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</si>
  <si>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</si>
  <si>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</si>
  <si>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</si>
  <si>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</si>
  <si>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</si>
  <si>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</si>
  <si>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</si>
  <si>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</si>
  <si>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</si>
  <si>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</si>
  <si>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</si>
  <si>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</si>
  <si>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</si>
  <si>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</si>
  <si>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</si>
  <si>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</si>
  <si>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</si>
  <si>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</si>
  <si>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</si>
  <si>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</si>
  <si>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</si>
  <si>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</si>
  <si>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</si>
  <si>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</si>
  <si>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</si>
  <si>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</si>
  <si>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</si>
  <si>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</si>
  <si>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</si>
  <si>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</si>
  <si>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</si>
  <si>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</si>
  <si>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</si>
  <si>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</si>
  <si>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</si>
  <si>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</si>
  <si>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</si>
  <si>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</si>
  <si>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</si>
  <si>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</si>
  <si>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</si>
  <si>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</si>
  <si>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</si>
  <si>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</si>
  <si>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</si>
  <si>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</si>
  <si>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</si>
  <si>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</si>
  <si>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</si>
  <si>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</si>
  <si>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</si>
  <si>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</si>
  <si>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</si>
  <si>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</si>
  <si>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</si>
  <si>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</si>
  <si>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</si>
  <si>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</si>
  <si>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</si>
  <si>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</si>
  <si>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</si>
  <si>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</si>
  <si>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</si>
  <si>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</si>
  <si>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</si>
  <si>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</si>
  <si>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</si>
  <si>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</si>
  <si>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</si>
  <si>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</si>
  <si>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</si>
  <si>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</si>
  <si>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</si>
  <si>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</si>
  <si>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</si>
  <si>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</si>
  <si>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</si>
  <si>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</si>
  <si>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</si>
  <si>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</si>
  <si>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</si>
  <si>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</si>
  <si>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</si>
  <si>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</si>
  <si>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</si>
  <si>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</si>
  <si>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</si>
  <si>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</si>
  <si>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</si>
  <si>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</si>
  <si>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</si>
  <si>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</si>
  <si>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</si>
  <si>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</si>
  <si>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</si>
  <si>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</si>
  <si>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</si>
  <si>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</si>
  <si>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</si>
  <si>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</si>
  <si>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</si>
  <si>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</si>
  <si>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</si>
  <si>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</si>
  <si>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</si>
  <si>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</si>
  <si>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</si>
  <si>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</si>
  <si>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</si>
  <si>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</si>
  <si>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</si>
  <si>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</si>
  <si>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</si>
  <si>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</si>
  <si>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</si>
  <si>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</si>
  <si>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</si>
  <si>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</si>
  <si>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</si>
  <si>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</si>
  <si>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</si>
  <si>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</si>
  <si>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</si>
  <si>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</si>
  <si>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</si>
  <si>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</si>
  <si>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</si>
  <si>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</si>
  <si>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</si>
  <si>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</si>
  <si>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</si>
  <si>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</si>
  <si>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</si>
  <si>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</si>
  <si>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</si>
  <si>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</si>
  <si>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</si>
  <si>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</si>
  <si>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</si>
  <si>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</si>
  <si>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</si>
  <si>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</si>
  <si>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</si>
  <si>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</si>
  <si>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</si>
  <si>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</si>
  <si>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</si>
  <si>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</si>
  <si>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</si>
  <si>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</si>
  <si>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</si>
  <si>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</si>
  <si>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</si>
  <si>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</si>
  <si>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</si>
  <si>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</si>
  <si>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</si>
  <si>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</si>
  <si>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</si>
  <si>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</si>
  <si>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</si>
  <si>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</si>
  <si>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</si>
  <si>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</si>
  <si>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</si>
  <si>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</si>
  <si>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</si>
  <si>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</si>
  <si>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</si>
  <si>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</si>
  <si>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</si>
  <si>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</si>
  <si>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</si>
  <si>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</si>
  <si>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</si>
  <si>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</si>
  <si>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</si>
  <si>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</si>
  <si>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</si>
  <si>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</si>
  <si>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</si>
  <si>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</si>
  <si>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</si>
  <si>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</si>
  <si>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</si>
  <si>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</si>
  <si>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</si>
  <si>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</si>
  <si>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</si>
  <si>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</si>
  <si>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</si>
  <si>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</si>
  <si>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</si>
  <si>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</si>
  <si>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</si>
  <si>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</si>
  <si>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</si>
  <si>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</si>
  <si>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</si>
  <si>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</si>
  <si>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</si>
  <si>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</si>
  <si>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</si>
  <si>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</si>
  <si>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</si>
  <si>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</si>
  <si>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</si>
  <si>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</si>
  <si>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</si>
  <si>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</si>
  <si>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</si>
  <si>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</si>
  <si>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</si>
  <si>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</si>
  <si>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</si>
  <si>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</si>
  <si>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</si>
  <si>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</si>
  <si>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</si>
  <si>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</si>
  <si>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</si>
  <si>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</si>
  <si>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</si>
  <si>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</si>
  <si>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</si>
  <si>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</si>
  <si>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</si>
  <si>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</si>
  <si>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</si>
  <si>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</si>
  <si>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</si>
  <si>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</si>
  <si>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</si>
  <si>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</si>
  <si>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</si>
  <si>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</si>
  <si>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</si>
  <si>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</si>
  <si>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</si>
  <si>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</si>
  <si>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</si>
  <si>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</si>
  <si>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</si>
  <si>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</si>
  <si>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</si>
  <si>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</si>
  <si>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</si>
  <si>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</si>
  <si>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</si>
  <si>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</si>
  <si>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</si>
  <si>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</si>
  <si>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</si>
  <si>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</si>
  <si>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</si>
  <si>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</si>
  <si>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</si>
  <si>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</si>
  <si>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</si>
  <si>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</si>
  <si>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</si>
  <si>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</si>
  <si>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</si>
  <si>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</si>
  <si>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</si>
  <si>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</si>
  <si>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</si>
  <si>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</si>
  <si>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</si>
  <si>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</si>
  <si>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</si>
  <si>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</si>
  <si>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</si>
  <si>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</si>
  <si>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</si>
  <si>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</si>
  <si>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</si>
  <si>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</si>
  <si>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</si>
  <si>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</si>
  <si>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</si>
  <si>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</si>
  <si>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</si>
  <si>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</si>
  <si>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</si>
  <si>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</si>
  <si>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</si>
  <si>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</si>
  <si>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</si>
  <si>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</si>
  <si>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</si>
  <si>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</si>
  <si>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</si>
  <si>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</si>
  <si>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</si>
  <si>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</si>
  <si>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</si>
  <si>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</si>
  <si>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</si>
  <si>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</si>
  <si>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</si>
  <si>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</si>
  <si>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</si>
  <si>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</si>
  <si>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</si>
  <si>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</si>
  <si>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</si>
  <si>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</si>
  <si>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</si>
  <si>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</si>
  <si>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</si>
  <si>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</si>
  <si>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</si>
  <si>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</si>
  <si>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</si>
  <si>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</si>
  <si>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</si>
  <si>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</si>
  <si>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</si>
  <si>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</si>
  <si>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</si>
  <si>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</si>
  <si>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</si>
  <si>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</si>
  <si>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</si>
  <si>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</si>
  <si>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</si>
  <si>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</si>
  <si>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</si>
  <si>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</si>
  <si>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</si>
  <si>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</si>
  <si>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</si>
  <si>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</si>
  <si>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</si>
  <si>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</si>
  <si>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</si>
  <si>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</si>
  <si>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</si>
  <si>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</si>
  <si>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</si>
  <si>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</si>
  <si>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</si>
  <si>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</si>
  <si>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</si>
  <si>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</si>
  <si>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</si>
  <si>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</si>
  <si>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</si>
  <si>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</si>
  <si>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</si>
  <si>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</si>
  <si>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</si>
  <si>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</si>
  <si>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</si>
  <si>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</si>
  <si>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</si>
  <si>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</si>
  <si>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</si>
  <si>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</si>
  <si>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</si>
  <si>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</si>
  <si>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</si>
  <si>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</si>
  <si>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</si>
  <si>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</si>
  <si>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</si>
  <si>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</si>
  <si>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</si>
  <si>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</si>
  <si>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</si>
  <si>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</si>
  <si>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</si>
  <si>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</si>
  <si>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</si>
  <si>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</si>
  <si>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</si>
  <si>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</si>
  <si>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</si>
  <si>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</si>
  <si>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</si>
  <si>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</si>
  <si>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</si>
  <si>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</si>
  <si>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</si>
  <si>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</si>
  <si>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</si>
  <si>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</si>
  <si>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</si>
  <si>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</si>
  <si>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</si>
  <si>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</si>
  <si>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</si>
  <si>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</si>
  <si>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</si>
  <si>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</si>
  <si>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</si>
  <si>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</si>
  <si>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</si>
  <si>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</si>
  <si>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</si>
  <si>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</si>
  <si>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</si>
  <si>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</si>
  <si>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</si>
  <si>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</si>
  <si>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</si>
  <si>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</si>
  <si>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</si>
  <si>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</si>
  <si>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</si>
  <si>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</si>
  <si>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</si>
  <si>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</si>
  <si>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</si>
  <si>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</si>
  <si>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</si>
  <si>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</si>
  <si>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</si>
  <si>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</si>
  <si>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</si>
  <si>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</si>
  <si>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</si>
  <si>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</si>
  <si>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</si>
  <si>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</si>
  <si>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</si>
  <si>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</si>
  <si>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</si>
  <si>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</si>
  <si>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</si>
  <si>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</si>
  <si>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</si>
  <si>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</si>
  <si>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</si>
  <si>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</si>
  <si>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</si>
  <si>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</si>
  <si>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</si>
  <si>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</si>
  <si>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</si>
  <si>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</si>
  <si>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</si>
  <si>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</si>
  <si>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</si>
  <si>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</si>
  <si>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</si>
  <si>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</si>
  <si>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</si>
  <si>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</si>
  <si>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</si>
  <si>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</si>
  <si>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</si>
  <si>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</si>
  <si>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</si>
  <si>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</si>
  <si>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</si>
  <si>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</si>
  <si>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</si>
  <si>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</si>
  <si>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</si>
  <si>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</si>
  <si>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</si>
  <si>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</si>
  <si>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</si>
  <si>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</si>
  <si>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</si>
  <si>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</si>
  <si>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</si>
  <si>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</si>
  <si>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</si>
  <si>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</si>
  <si>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</si>
  <si>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</si>
  <si>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</si>
  <si>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</si>
  <si>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</si>
  <si>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</si>
  <si>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</si>
  <si>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</si>
  <si>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</si>
  <si>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</si>
  <si>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</si>
  <si>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</si>
  <si>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</si>
  <si>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</si>
  <si>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</si>
  <si>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</si>
  <si>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</si>
  <si>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</si>
  <si>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</si>
  <si>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</si>
  <si>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</si>
  <si>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</si>
  <si>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</si>
  <si>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</si>
  <si>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</si>
  <si>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</si>
  <si>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</si>
  <si>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</si>
  <si>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</si>
  <si>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</si>
  <si>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</si>
  <si>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</si>
  <si>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</si>
  <si>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</si>
  <si>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</si>
  <si>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</si>
  <si>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</si>
  <si>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</si>
  <si>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</si>
  <si>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</si>
  <si>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</si>
  <si>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</si>
  <si>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</si>
  <si>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</si>
  <si>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</si>
  <si>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</si>
  <si>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</si>
  <si>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</si>
  <si>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</si>
  <si>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</si>
  <si>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</si>
  <si>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</si>
  <si>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</si>
  <si>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</si>
  <si>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</si>
  <si>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</si>
  <si>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</si>
  <si>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</si>
  <si>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</si>
  <si>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</si>
  <si>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</si>
  <si>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</si>
  <si>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</si>
  <si>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</si>
  <si>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</si>
  <si>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</si>
  <si>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</si>
  <si>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</si>
  <si>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</si>
  <si>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</si>
  <si>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</si>
  <si>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</si>
  <si>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</si>
  <si>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</si>
  <si>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</si>
  <si>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</si>
  <si>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</si>
  <si>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</si>
  <si>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</si>
  <si>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</si>
  <si>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</si>
  <si>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</si>
  <si>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</si>
  <si>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</si>
  <si>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</si>
  <si>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</si>
  <si>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</si>
  <si>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</si>
  <si>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</si>
  <si>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</si>
  <si>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</si>
  <si>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</si>
  <si>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</si>
  <si>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</si>
  <si>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</si>
  <si>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</si>
  <si>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</si>
  <si>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</si>
  <si>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</si>
  <si>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</si>
  <si>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</si>
  <si>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</si>
  <si>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</si>
  <si>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</si>
  <si>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</si>
  <si>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</si>
  <si>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</si>
  <si>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</si>
  <si>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</si>
  <si>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</si>
  <si>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</si>
  <si>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</si>
  <si>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</si>
  <si>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</si>
  <si>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</si>
  <si>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</si>
  <si>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</si>
  <si>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</si>
  <si>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</si>
  <si>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</si>
  <si>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</si>
  <si>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</si>
  <si>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</si>
  <si>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</si>
  <si>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</si>
  <si>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</si>
  <si>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</si>
  <si>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</si>
  <si>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</si>
  <si>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</si>
  <si>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</si>
  <si>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</si>
  <si>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</si>
  <si>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</si>
  <si>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</si>
  <si>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</si>
  <si>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</si>
  <si>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</si>
  <si>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</si>
  <si>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</si>
  <si>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</si>
  <si>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</si>
  <si>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</si>
  <si>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</si>
  <si>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</si>
  <si>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</si>
  <si>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</si>
  <si>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</si>
  <si>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</si>
  <si>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</si>
  <si>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</si>
  <si>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</si>
  <si>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</si>
  <si>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</si>
  <si>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</si>
  <si>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</si>
  <si>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</si>
  <si>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</si>
  <si>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</si>
  <si>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</si>
  <si>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</si>
  <si>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</si>
  <si>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</si>
  <si>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</si>
  <si>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</si>
  <si>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</si>
  <si>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</si>
  <si>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</si>
  <si>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</si>
  <si>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</si>
  <si>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</si>
  <si>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</si>
  <si>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</si>
  <si>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</si>
  <si>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</si>
  <si>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</si>
  <si>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</si>
  <si>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</si>
  <si>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</si>
  <si>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</si>
  <si>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</si>
  <si>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</si>
  <si>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</si>
  <si>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</si>
  <si>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</si>
  <si>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</si>
  <si>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</si>
  <si>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</si>
  <si>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</si>
  <si>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</si>
  <si>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</si>
  <si>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</si>
  <si>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</si>
  <si>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</si>
  <si>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</si>
  <si>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</si>
  <si>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</si>
  <si>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</si>
  <si>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</si>
  <si>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</si>
  <si>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</si>
  <si>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</si>
  <si>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</si>
  <si>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</si>
  <si>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</si>
  <si>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</si>
  <si>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</si>
  <si>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</si>
  <si>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</si>
  <si>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</si>
  <si>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</si>
  <si>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</si>
  <si>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</si>
  <si>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</si>
  <si>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</si>
  <si>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</si>
  <si>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</si>
  <si>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</si>
  <si>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</si>
  <si>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</si>
  <si>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</si>
  <si>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</si>
  <si>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</si>
  <si>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</si>
  <si>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</si>
  <si>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</si>
  <si>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</si>
  <si>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</si>
  <si>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</si>
  <si>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</si>
  <si>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</si>
  <si>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</si>
  <si>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</si>
  <si>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</si>
  <si>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</si>
  <si>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</si>
  <si>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</si>
  <si>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</si>
  <si>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</si>
  <si>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</si>
  <si>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</si>
  <si>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</si>
  <si>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</si>
  <si>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</si>
  <si>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</si>
  <si>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</si>
  <si>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</si>
  <si>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</si>
  <si>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</si>
  <si>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</si>
  <si>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</si>
  <si>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</si>
  <si>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</si>
  <si>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</si>
  <si>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</si>
  <si>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</si>
  <si>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</si>
  <si>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</si>
  <si>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</si>
  <si>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</si>
  <si>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</si>
  <si>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</si>
  <si>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</si>
  <si>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</si>
  <si>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</si>
  <si>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</si>
  <si>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</si>
  <si>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</si>
  <si>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</si>
  <si>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</si>
  <si>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</si>
  <si>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</si>
  <si>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</si>
  <si>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</si>
  <si>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</si>
  <si>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</si>
  <si>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</si>
  <si>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</si>
  <si>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</si>
  <si>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</si>
  <si>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</si>
  <si>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</si>
  <si>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</si>
  <si>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</si>
  <si>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</si>
  <si>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</si>
  <si>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</si>
  <si>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</si>
  <si>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</si>
  <si>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</si>
  <si>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</si>
  <si>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</si>
  <si>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</si>
  <si>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</si>
  <si>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</si>
  <si>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</si>
  <si>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</si>
  <si>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</si>
  <si>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</si>
  <si>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</si>
  <si>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</si>
  <si>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</si>
  <si>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</si>
  <si>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</si>
  <si>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</si>
  <si>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</si>
  <si>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</si>
  <si>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</si>
  <si>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</si>
  <si>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</si>
  <si>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</si>
  <si>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</si>
  <si>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</si>
  <si>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</si>
  <si>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</si>
  <si>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</si>
  <si>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</si>
  <si>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</si>
  <si>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</si>
  <si>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</si>
  <si>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</si>
  <si>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</si>
  <si>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</si>
  <si>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</si>
  <si>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</si>
  <si>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</si>
  <si>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</si>
  <si>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</si>
  <si>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</si>
  <si>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</si>
  <si>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</si>
  <si>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</si>
  <si>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</si>
  <si>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</si>
  <si>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</si>
  <si>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</si>
  <si>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</si>
  <si>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</si>
  <si>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</si>
  <si>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</si>
  <si>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</si>
  <si>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</si>
  <si>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</si>
  <si>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</si>
  <si>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</si>
  <si>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</si>
  <si>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</si>
  <si>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</si>
  <si>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</si>
  <si>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</si>
  <si>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</si>
  <si>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</si>
  <si>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</si>
  <si>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</si>
  <si>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</si>
  <si>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</si>
  <si>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</si>
  <si>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</si>
  <si>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</si>
  <si>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</si>
  <si>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</si>
  <si>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</si>
  <si>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</si>
  <si>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</si>
  <si>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</si>
  <si>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</si>
  <si>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</si>
  <si>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</si>
  <si>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</si>
  <si>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</si>
  <si>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</si>
  <si>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</si>
  <si>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</si>
  <si>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</si>
  <si>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</si>
  <si>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</si>
  <si>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</si>
  <si>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</si>
  <si>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</si>
  <si>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</si>
  <si>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</si>
  <si>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</si>
  <si>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</si>
  <si>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</si>
  <si>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</si>
  <si>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</si>
  <si>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</si>
  <si>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</si>
  <si>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</si>
  <si>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</si>
  <si>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</si>
  <si>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</si>
  <si>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</si>
  <si>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</si>
  <si>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</si>
  <si>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</si>
  <si>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</si>
  <si>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</si>
  <si>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</si>
  <si>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</si>
  <si>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</si>
  <si>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</si>
  <si>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</si>
  <si>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</si>
  <si>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</si>
  <si>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</si>
  <si>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</si>
  <si>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</si>
  <si>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</si>
  <si>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</si>
  <si>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</si>
  <si>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</si>
  <si>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</si>
  <si>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</si>
  <si>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</si>
  <si>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</si>
  <si>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</si>
  <si>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</si>
  <si>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</si>
  <si>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</si>
  <si>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</si>
  <si>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</si>
  <si>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</si>
  <si>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</si>
  <si>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</si>
  <si>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</si>
  <si>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</si>
  <si>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</si>
  <si>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</si>
  <si>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</si>
  <si>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</si>
  <si>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</si>
  <si>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</si>
  <si>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</si>
  <si>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</si>
  <si>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</si>
  <si>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</si>
  <si>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</si>
  <si>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</si>
  <si>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</si>
  <si>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</si>
  <si>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</si>
  <si>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</si>
  <si>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</si>
  <si>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</si>
  <si>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</si>
  <si>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</si>
  <si>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</si>
  <si>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</si>
  <si>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</si>
  <si>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</si>
  <si>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</si>
  <si>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</si>
  <si>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</si>
  <si>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</si>
  <si>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</si>
  <si>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</si>
  <si>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</si>
  <si>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</si>
  <si>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</si>
  <si>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</si>
  <si>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</si>
  <si>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</si>
  <si>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</si>
  <si>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</si>
  <si>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</si>
  <si>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</si>
  <si>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</si>
  <si>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</si>
  <si>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</si>
  <si>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</si>
  <si>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</si>
  <si>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</si>
  <si>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</si>
  <si>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</si>
  <si>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</si>
  <si>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</si>
  <si>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</si>
  <si>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</si>
  <si>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</si>
  <si>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</si>
  <si>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</si>
  <si>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</si>
  <si>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</si>
  <si>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</si>
  <si>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</si>
  <si>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</si>
  <si>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</si>
  <si>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</si>
  <si>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</si>
  <si>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</si>
  <si>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</si>
  <si>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</si>
  <si>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</si>
  <si>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</si>
  <si>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</si>
  <si>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</si>
  <si>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</si>
  <si>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</si>
  <si>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</si>
  <si>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</si>
  <si>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</si>
  <si>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</si>
  <si>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</si>
  <si>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</si>
  <si>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</si>
  <si>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</si>
  <si>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</si>
  <si>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</si>
  <si>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</si>
  <si>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</si>
  <si>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</si>
  <si>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</si>
  <si>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</si>
  <si>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</si>
  <si>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</si>
  <si>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</si>
  <si>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</si>
  <si>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</si>
  <si>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</si>
  <si>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</si>
  <si>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</si>
  <si>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</si>
  <si>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</si>
  <si>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</si>
  <si>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</si>
  <si>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</si>
  <si>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</si>
  <si>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</si>
  <si>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</si>
  <si>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</si>
  <si>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</si>
  <si>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</si>
  <si>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</si>
  <si>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</si>
  <si>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</si>
  <si>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</si>
  <si>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</si>
  <si>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</si>
  <si>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</si>
  <si>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</si>
  <si>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</si>
  <si>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</si>
  <si>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</si>
  <si>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</si>
  <si>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</si>
  <si>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</si>
  <si>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</si>
  <si>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</si>
  <si>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</si>
  <si>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</si>
  <si>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</si>
  <si>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</si>
  <si>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</si>
  <si>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</si>
  <si>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</si>
  <si>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</si>
  <si>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</si>
  <si>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</si>
  <si>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</si>
  <si>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</si>
  <si>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</si>
  <si>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</si>
  <si>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</si>
  <si>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</si>
  <si>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</si>
  <si>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</si>
  <si>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</si>
  <si>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</si>
  <si>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</si>
  <si>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</si>
  <si>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</si>
  <si>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</si>
  <si>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</si>
  <si>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</si>
  <si>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</si>
  <si>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</si>
  <si>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</si>
  <si>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</si>
  <si>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</si>
  <si>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</si>
  <si>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</si>
  <si>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</si>
  <si>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</si>
  <si>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</si>
  <si>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</si>
  <si>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</si>
  <si>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</si>
  <si>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</si>
  <si>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</si>
  <si>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</si>
  <si>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</si>
  <si>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</si>
  <si>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</si>
  <si>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</si>
  <si>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</si>
  <si>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</si>
  <si>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</si>
  <si>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</si>
  <si>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</si>
  <si>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</si>
  <si>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</si>
  <si>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</si>
  <si>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</si>
  <si>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</si>
  <si>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</si>
  <si>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</si>
  <si>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</si>
  <si>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</si>
  <si>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</si>
  <si>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</si>
  <si>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</si>
  <si>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</si>
  <si>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</si>
  <si>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</si>
  <si>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</si>
  <si>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</si>
  <si>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</si>
  <si>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</si>
  <si>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</si>
  <si>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</si>
  <si>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</si>
  <si>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</si>
  <si>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</si>
  <si>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</si>
  <si>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</si>
  <si>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</si>
  <si>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</si>
  <si>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</si>
  <si>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</si>
  <si>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</si>
  <si>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</si>
  <si>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</si>
  <si>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</si>
  <si>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</si>
  <si>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</si>
  <si>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</si>
  <si>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</si>
  <si>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</si>
  <si>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</si>
  <si>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</si>
  <si>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</si>
  <si>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</si>
  <si>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</si>
  <si>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</si>
  <si>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</si>
  <si>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</si>
  <si>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</si>
  <si>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</si>
  <si>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</si>
  <si>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</si>
  <si>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</si>
  <si>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</si>
  <si>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</si>
  <si>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</si>
  <si>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</si>
  <si>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</si>
  <si>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</si>
  <si>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</si>
  <si>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</si>
  <si>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</si>
  <si>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</si>
  <si>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</si>
  <si>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</si>
  <si>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</si>
  <si>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</si>
  <si>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</si>
  <si>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</si>
  <si>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</si>
  <si>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</si>
  <si>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</si>
  <si>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</si>
  <si>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</si>
  <si>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</si>
  <si>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</si>
  <si>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</si>
  <si>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</si>
  <si>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</si>
  <si>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</si>
  <si>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</si>
  <si>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</si>
  <si>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</si>
  <si>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</si>
  <si>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</si>
  <si>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</si>
  <si>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</si>
  <si>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</si>
  <si>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</si>
  <si>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</si>
  <si>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</si>
  <si>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</si>
  <si>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</si>
  <si>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</si>
  <si>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</si>
  <si>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</si>
  <si>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</si>
  <si>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</si>
  <si>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</si>
  <si>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</si>
  <si>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</si>
  <si>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</si>
  <si>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</si>
  <si>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</si>
  <si>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</si>
  <si>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</si>
  <si>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</si>
  <si>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</si>
  <si>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</si>
  <si>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</si>
  <si>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</si>
  <si>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</si>
  <si>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</si>
  <si>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</si>
  <si>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</si>
  <si>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</si>
  <si>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</si>
  <si>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</si>
  <si>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</si>
  <si>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</si>
  <si>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</si>
  <si>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</si>
  <si>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</si>
  <si>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</si>
  <si>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</si>
  <si>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</si>
  <si>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</si>
  <si>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</si>
  <si>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</si>
  <si>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</si>
  <si>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</si>
  <si>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</si>
  <si>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</si>
  <si>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</si>
  <si>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</si>
  <si>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</si>
  <si>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</si>
  <si>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</si>
  <si>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</si>
  <si>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</si>
  <si>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</si>
  <si>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</si>
  <si>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</si>
  <si>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</si>
  <si>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</si>
  <si>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</si>
  <si>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</si>
  <si>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</si>
  <si>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</si>
  <si>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</si>
  <si>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</si>
  <si>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</si>
  <si>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</si>
  <si>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</si>
  <si>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</si>
  <si>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</si>
  <si>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</si>
  <si>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</si>
  <si>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</si>
  <si>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</si>
  <si>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</si>
  <si>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</si>
  <si>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</si>
  <si>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</si>
  <si>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</si>
  <si>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</si>
  <si>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</si>
  <si>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</si>
  <si>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</si>
  <si>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</si>
  <si>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</si>
  <si>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</si>
  <si>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</si>
  <si>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</si>
  <si>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</si>
  <si>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</si>
  <si>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</si>
  <si>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</si>
  <si>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</si>
  <si>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</si>
  <si>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</si>
  <si>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</si>
  <si>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</si>
  <si>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</si>
  <si>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</si>
  <si>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</si>
  <si>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</si>
  <si>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</si>
  <si>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</si>
  <si>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</si>
  <si>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</si>
  <si>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</si>
  <si>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</si>
  <si>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</si>
  <si>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</si>
  <si>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</si>
  <si>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</si>
  <si>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</si>
  <si>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</si>
  <si>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</si>
  <si>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</si>
  <si>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</si>
  <si>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</si>
  <si>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</si>
  <si>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</si>
  <si>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</si>
  <si>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</si>
  <si>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</si>
  <si>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</si>
  <si>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</si>
  <si>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</si>
  <si>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</si>
  <si>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</si>
  <si>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</si>
  <si>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</si>
  <si>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</si>
  <si>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</si>
  <si>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</si>
  <si>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</si>
  <si>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</si>
  <si>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</si>
  <si>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</si>
  <si>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</si>
  <si>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</si>
  <si>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</si>
  <si>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</si>
  <si>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</si>
  <si>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</si>
  <si>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</si>
  <si>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</si>
  <si>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</si>
  <si>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</si>
  <si>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</si>
  <si>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</si>
  <si>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</si>
  <si>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</si>
  <si>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</si>
  <si>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</si>
  <si>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</si>
  <si>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</si>
  <si>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</si>
  <si>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</si>
  <si>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</si>
  <si>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</si>
  <si>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</si>
  <si>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</si>
  <si>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</si>
  <si>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</si>
  <si>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</si>
  <si>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</si>
  <si>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</si>
  <si>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</si>
  <si>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</si>
  <si>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</si>
  <si>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</si>
  <si>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</si>
  <si>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</si>
  <si>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</si>
  <si>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</si>
  <si>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</si>
  <si>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</si>
  <si>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</si>
  <si>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</si>
  <si>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</si>
  <si>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</si>
  <si>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</si>
  <si>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</si>
  <si>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</si>
  <si>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</si>
  <si>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</si>
  <si>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</si>
  <si>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</si>
  <si>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</si>
  <si>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</si>
  <si>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</si>
  <si>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</si>
  <si>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</si>
  <si>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</si>
  <si>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</si>
  <si>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</si>
  <si>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</si>
  <si>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</si>
  <si>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</si>
  <si>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</si>
  <si>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</si>
  <si>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</si>
  <si>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</si>
  <si>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</si>
  <si>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</si>
  <si>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</si>
  <si>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</si>
  <si>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</si>
  <si>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</si>
  <si>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</si>
  <si>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</si>
  <si>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</si>
  <si>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</si>
  <si>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</si>
  <si>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</si>
  <si>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</si>
  <si>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</si>
  <si>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</si>
  <si>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</si>
  <si>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</si>
  <si>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</si>
  <si>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</si>
  <si>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</si>
  <si>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</si>
  <si>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</si>
  <si>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</si>
  <si>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</si>
  <si>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</si>
  <si>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</si>
  <si>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</si>
  <si>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</si>
  <si>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</si>
  <si>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</si>
  <si>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</si>
  <si>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</si>
  <si>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</si>
  <si>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</si>
  <si>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</si>
  <si>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</si>
  <si>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</si>
  <si>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</si>
  <si>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</si>
  <si>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</si>
  <si>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</si>
  <si>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</si>
  <si>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</si>
  <si>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</si>
  <si>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</si>
  <si>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</si>
  <si>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</si>
  <si>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</si>
  <si>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</si>
  <si>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</si>
  <si>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</si>
  <si>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</si>
  <si>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</si>
  <si>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</si>
  <si>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</si>
  <si>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</si>
  <si>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</si>
  <si>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</si>
  <si>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</si>
  <si>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</si>
  <si>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</si>
  <si>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</si>
  <si>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</si>
  <si>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</si>
  <si>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</si>
  <si>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</si>
  <si>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</si>
  <si>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</si>
  <si>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</si>
  <si>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</si>
  <si>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</si>
  <si>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</si>
  <si>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</si>
  <si>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</si>
  <si>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</si>
  <si>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</si>
  <si>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</si>
  <si>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</si>
  <si>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</si>
  <si>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</si>
  <si>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</si>
  <si>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</si>
  <si>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</si>
  <si>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</si>
  <si>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</si>
  <si>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</si>
  <si>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</si>
  <si>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</si>
  <si>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</si>
  <si>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</si>
  <si>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</si>
  <si>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</si>
  <si>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</si>
  <si>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</si>
  <si>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</si>
  <si>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</si>
  <si>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</si>
  <si>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</si>
  <si>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</si>
  <si>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</si>
  <si>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</si>
  <si>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</si>
  <si>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</si>
  <si>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</si>
  <si>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</si>
  <si>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</si>
  <si>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</si>
  <si>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</si>
  <si>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</si>
  <si>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</si>
  <si>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</si>
  <si>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</si>
  <si>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</si>
  <si>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</si>
  <si>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</si>
  <si>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</si>
  <si>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</si>
  <si>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</si>
  <si>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</si>
  <si>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</si>
  <si>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</si>
  <si>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</si>
  <si>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</si>
  <si>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</si>
  <si>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</si>
  <si>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</si>
  <si>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</si>
  <si>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</si>
  <si>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</si>
  <si>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</si>
  <si>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</si>
  <si>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</si>
  <si>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</si>
  <si>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</si>
  <si>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</si>
  <si>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</si>
  <si>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</si>
  <si>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</si>
  <si>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</si>
  <si>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</si>
  <si>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</si>
  <si>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</si>
  <si>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</si>
  <si>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</si>
  <si>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</si>
  <si>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</si>
  <si>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</si>
  <si>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</si>
  <si>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</si>
  <si>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</si>
  <si>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</si>
  <si>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</si>
  <si>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</si>
  <si>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</si>
  <si>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</si>
  <si>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</si>
  <si>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</si>
  <si>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</si>
  <si>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</si>
  <si>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</si>
  <si>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</si>
  <si>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</si>
  <si>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</si>
  <si>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</si>
  <si>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</si>
  <si>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</si>
  <si>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</si>
  <si>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</si>
  <si>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</si>
  <si>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</si>
  <si>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</si>
  <si>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</si>
  <si>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</si>
  <si>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</si>
  <si>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</si>
  <si>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</si>
  <si>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</si>
  <si>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</si>
  <si>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</si>
  <si>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</si>
  <si>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</si>
  <si>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</si>
  <si>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</si>
  <si>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</si>
  <si>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</si>
  <si>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</si>
  <si>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</si>
  <si>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</si>
  <si>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</si>
  <si>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</si>
  <si>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</si>
  <si>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</si>
  <si>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</si>
  <si>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</si>
  <si>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</si>
  <si>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</si>
  <si>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</si>
  <si>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</si>
  <si>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</si>
  <si>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</si>
  <si>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</si>
  <si>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</si>
  <si>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</si>
  <si>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</si>
  <si>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</si>
  <si>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</si>
  <si>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</si>
  <si>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</si>
  <si>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</si>
  <si>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</si>
  <si>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</si>
  <si>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</si>
  <si>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</si>
  <si>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</si>
  <si>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</si>
  <si>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</si>
  <si>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</si>
  <si>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</si>
  <si>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</si>
  <si>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</si>
  <si>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</si>
  <si>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</si>
  <si>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</si>
  <si>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</si>
  <si>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</si>
  <si>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</si>
  <si>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</si>
  <si>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</si>
  <si>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</si>
  <si>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</si>
  <si>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</si>
  <si>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</si>
  <si>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</si>
  <si>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</si>
  <si>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</si>
  <si>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</si>
  <si>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</si>
  <si>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</si>
  <si>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</si>
  <si>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</si>
  <si>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</si>
  <si>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</si>
  <si>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</si>
  <si>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</si>
  <si>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</si>
  <si>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</si>
  <si>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</si>
  <si>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</si>
  <si>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</si>
  <si>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</si>
  <si>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</si>
  <si>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</si>
  <si>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</si>
  <si>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</si>
  <si>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</si>
  <si>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</si>
  <si>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</si>
  <si>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</si>
  <si>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</si>
  <si>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</si>
  <si>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</si>
  <si>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</si>
  <si>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</si>
  <si>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</si>
  <si>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</si>
  <si>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</si>
  <si>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</si>
  <si>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</si>
  <si>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</si>
  <si>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</si>
  <si>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</si>
  <si>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</si>
  <si>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</si>
  <si>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</si>
  <si>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</si>
  <si>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</si>
  <si>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</si>
  <si>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</si>
  <si>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</si>
  <si>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</si>
  <si>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</si>
  <si>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</si>
  <si>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</si>
  <si>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</si>
  <si>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</si>
  <si>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</si>
  <si>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</si>
  <si>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</si>
  <si>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</si>
  <si>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</si>
  <si>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</si>
  <si>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</si>
  <si>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</si>
  <si>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</si>
  <si>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</si>
  <si>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</si>
  <si>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</si>
  <si>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</si>
  <si>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</si>
  <si>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</si>
  <si>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</si>
  <si>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</si>
  <si>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</si>
  <si>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</si>
  <si>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</si>
  <si>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</si>
  <si>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</si>
  <si>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</si>
  <si>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</si>
  <si>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</si>
  <si>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</si>
  <si>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</si>
  <si>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</si>
  <si>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</si>
  <si>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</si>
  <si>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</si>
  <si>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</si>
  <si>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</si>
  <si>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</si>
  <si>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</si>
  <si>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</si>
  <si>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</si>
  <si>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</si>
  <si>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</si>
  <si>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</si>
  <si>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</si>
  <si>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</si>
  <si>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</si>
  <si>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</si>
  <si>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</si>
  <si>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</si>
  <si>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</si>
  <si>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</si>
  <si>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</si>
  <si>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</si>
  <si>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</si>
  <si>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</si>
  <si>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</si>
  <si>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</si>
  <si>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</si>
  <si>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</si>
  <si>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</si>
  <si>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</si>
  <si>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</si>
  <si>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</si>
  <si>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</si>
  <si>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</si>
  <si>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</si>
  <si>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</si>
  <si>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</si>
  <si>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</si>
  <si>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</si>
  <si>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</si>
  <si>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</si>
  <si>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</si>
  <si>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</si>
  <si>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</si>
  <si>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</si>
  <si>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</si>
  <si>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</si>
  <si>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</si>
  <si>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</si>
  <si>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</si>
  <si>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</si>
  <si>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</si>
  <si>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</si>
  <si>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</si>
  <si>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</si>
  <si>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</si>
  <si>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</si>
  <si>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</si>
  <si>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</si>
  <si>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</si>
  <si>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</si>
  <si>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</si>
  <si>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</si>
  <si>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</si>
  <si>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</si>
  <si>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</si>
  <si>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</si>
  <si>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</si>
  <si>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</si>
  <si>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</si>
  <si>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</si>
  <si>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</si>
  <si>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</si>
  <si>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</si>
  <si>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</si>
  <si>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</si>
  <si>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</si>
  <si>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</si>
  <si>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</si>
  <si>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</si>
  <si>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</si>
  <si>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</si>
  <si>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</si>
  <si>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</si>
  <si>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</si>
  <si>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</si>
  <si>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</si>
  <si>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</si>
  <si>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</si>
  <si>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</si>
  <si>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</si>
  <si>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</si>
  <si>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</si>
  <si>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</si>
  <si>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</si>
  <si>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</si>
  <si>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</si>
  <si>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</si>
  <si>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</si>
  <si>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</si>
  <si>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</si>
  <si>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</si>
  <si>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</si>
  <si>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</si>
  <si>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</si>
  <si>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</si>
  <si>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</si>
  <si>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</si>
  <si>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</si>
  <si>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</si>
  <si>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</si>
  <si>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</si>
  <si>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</si>
  <si>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</si>
  <si>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</si>
  <si>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</si>
  <si>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</si>
  <si>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</si>
  <si>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</si>
  <si>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</si>
  <si>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</si>
  <si>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</si>
  <si>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</si>
  <si>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</si>
  <si>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</si>
  <si>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</si>
  <si>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</si>
  <si>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</si>
  <si>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</si>
  <si>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</si>
  <si>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</si>
  <si>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</si>
  <si>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</si>
  <si>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</si>
  <si>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</si>
  <si>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</si>
  <si>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</si>
  <si>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</si>
  <si>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</si>
  <si>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</si>
  <si>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</si>
  <si>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</si>
  <si>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</si>
  <si>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</si>
  <si>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</si>
  <si>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</si>
  <si>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</si>
  <si>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</si>
  <si>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</si>
  <si>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</si>
  <si>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</si>
  <si>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</si>
  <si>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</si>
  <si>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</si>
  <si>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</si>
  <si>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</si>
  <si>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</si>
  <si>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</si>
  <si>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</si>
  <si>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</si>
  <si>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</si>
  <si>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</si>
  <si>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</si>
  <si>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</si>
  <si>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</si>
  <si>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</si>
  <si>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</si>
  <si>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</si>
  <si>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</si>
  <si>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</si>
  <si>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</si>
  <si>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</si>
  <si>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</si>
  <si>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</si>
  <si>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</si>
  <si>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</si>
  <si>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</si>
  <si>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</si>
  <si>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</si>
  <si>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</si>
  <si>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</si>
  <si>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</si>
  <si>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</si>
  <si>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</si>
  <si>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</si>
  <si>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</si>
  <si>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</si>
  <si>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</si>
  <si>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</si>
  <si>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</si>
  <si>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</si>
  <si>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</si>
  <si>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</si>
  <si>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</si>
  <si>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</si>
  <si>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</si>
  <si>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</si>
  <si>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</si>
  <si>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</si>
  <si>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</si>
  <si>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</si>
  <si>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</si>
  <si>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</si>
  <si>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</si>
  <si>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</si>
  <si>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</si>
  <si>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</si>
  <si>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</si>
  <si>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</si>
  <si>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</si>
  <si>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</si>
  <si>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</si>
  <si>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</si>
  <si>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</si>
  <si>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</si>
  <si>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</si>
  <si>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</si>
  <si>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</si>
  <si>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</si>
  <si>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</si>
  <si>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</si>
  <si>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</si>
  <si>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</si>
  <si>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</si>
  <si>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</si>
  <si>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</si>
  <si>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</si>
  <si>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</si>
  <si>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</si>
  <si>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</si>
  <si>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</si>
  <si>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</si>
  <si>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</si>
  <si>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</si>
  <si>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</si>
  <si>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</si>
  <si>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</si>
  <si>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</si>
  <si>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</si>
  <si>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</si>
  <si>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</si>
  <si>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</si>
  <si>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</si>
  <si>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</si>
  <si>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</si>
  <si>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</si>
  <si>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</si>
  <si>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</si>
  <si>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</si>
  <si>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</si>
  <si>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</si>
  <si>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</si>
  <si>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</si>
  <si>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</si>
  <si>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</si>
  <si>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</si>
  <si>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</si>
  <si>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</si>
  <si>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</si>
  <si>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</si>
  <si>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</si>
  <si>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</si>
  <si>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</si>
  <si>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</si>
  <si>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</si>
  <si>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</si>
  <si>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</si>
  <si>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</si>
  <si>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</si>
  <si>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</si>
  <si>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</si>
  <si>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</si>
  <si>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</si>
  <si>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</si>
  <si>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</si>
  <si>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</si>
  <si>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</si>
  <si>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</si>
  <si>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</si>
  <si>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</si>
  <si>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</si>
  <si>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</si>
  <si>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</si>
  <si>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</si>
  <si>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</si>
  <si>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</si>
  <si>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</si>
  <si>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</si>
  <si>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</si>
  <si>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</si>
  <si>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</si>
  <si>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</si>
  <si>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</si>
  <si>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</si>
  <si>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</si>
  <si>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</si>
  <si>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</si>
  <si>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</si>
  <si>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</si>
  <si>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</si>
  <si>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</si>
  <si>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</si>
  <si>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</si>
  <si>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</si>
  <si>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</si>
  <si>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</si>
  <si>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</si>
  <si>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</si>
  <si>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</si>
  <si>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</si>
  <si>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</si>
  <si>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</si>
  <si>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</si>
  <si>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</si>
  <si>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</si>
  <si>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</si>
  <si>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</si>
  <si>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</si>
  <si>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</si>
  <si>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</si>
  <si>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</si>
  <si>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</si>
  <si>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</si>
  <si>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</si>
  <si>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</si>
  <si>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</si>
  <si>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</si>
  <si>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</si>
  <si>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</si>
  <si>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</si>
  <si>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</si>
  <si>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</si>
  <si>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</si>
  <si>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</si>
  <si>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</si>
  <si>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</si>
  <si>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</si>
  <si>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</si>
  <si>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</si>
  <si>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</si>
  <si>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</si>
  <si>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</si>
  <si>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</si>
  <si>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</si>
  <si>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</si>
  <si>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</si>
  <si>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</si>
  <si>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</si>
  <si>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</si>
  <si>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</si>
  <si>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</si>
  <si>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</si>
  <si>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</si>
  <si>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</si>
  <si>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</si>
  <si>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</si>
  <si>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</si>
  <si>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</si>
  <si>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</si>
  <si>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</si>
  <si>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</si>
  <si>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</si>
  <si>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</si>
  <si>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</si>
  <si>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</si>
  <si>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</si>
  <si>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</si>
  <si>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</si>
  <si>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</si>
  <si>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</si>
  <si>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</si>
  <si>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</si>
  <si>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</si>
  <si>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</si>
  <si>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</si>
  <si>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</si>
  <si>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</si>
  <si>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</si>
  <si>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</si>
  <si>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</si>
  <si>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</si>
  <si>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</si>
  <si>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</si>
  <si>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</si>
  <si>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</si>
  <si>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</si>
  <si>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</si>
  <si>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</si>
  <si>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</si>
  <si>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</si>
  <si>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</si>
  <si>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</si>
  <si>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</si>
  <si>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</si>
  <si>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</si>
  <si>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</si>
  <si>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</si>
  <si>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</si>
  <si>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</si>
  <si>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</si>
  <si>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</si>
  <si>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</si>
  <si>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</si>
  <si>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</si>
  <si>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</si>
  <si>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</si>
  <si>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</si>
  <si>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</si>
  <si>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</si>
  <si>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</si>
  <si>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</si>
  <si>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</si>
  <si>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</si>
  <si>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</si>
  <si>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</si>
  <si>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</si>
  <si>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</si>
  <si>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</si>
  <si>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</si>
  <si>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</si>
  <si>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</si>
  <si>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</si>
  <si>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</si>
  <si>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</si>
  <si>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</si>
  <si>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</si>
  <si>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</si>
  <si>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</si>
  <si>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</si>
  <si>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</si>
  <si>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</si>
  <si>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</si>
  <si>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</si>
  <si>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</si>
  <si>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</si>
  <si>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</si>
  <si>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</si>
  <si>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</si>
  <si>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</si>
  <si>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</si>
  <si>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</si>
  <si>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</si>
  <si>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</si>
  <si>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</si>
  <si>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</si>
  <si>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</si>
  <si>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</si>
  <si>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</si>
  <si>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</si>
  <si>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</si>
  <si>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</si>
  <si>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</si>
  <si>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</si>
  <si>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</si>
  <si>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</si>
  <si>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</si>
  <si>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</si>
  <si>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</si>
  <si>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</si>
  <si>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</si>
  <si>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</si>
  <si>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</si>
  <si>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</si>
  <si>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</si>
  <si>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</si>
  <si>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</si>
  <si>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</si>
  <si>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</si>
  <si>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</si>
  <si>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</si>
  <si>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</si>
  <si>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</si>
  <si>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</si>
  <si>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</si>
  <si>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</si>
  <si>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</si>
  <si>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</si>
  <si>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</si>
  <si>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</si>
  <si>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</si>
  <si>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</si>
  <si>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</si>
  <si>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</si>
  <si>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</si>
  <si>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</si>
  <si>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</si>
  <si>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</si>
  <si>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</si>
  <si>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</si>
  <si>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</si>
  <si>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</si>
  <si>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</si>
  <si>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</si>
  <si>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</si>
  <si>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</si>
  <si>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</si>
  <si>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</si>
  <si>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</si>
  <si>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</si>
  <si>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</si>
  <si>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</si>
  <si>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</si>
  <si>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</si>
  <si>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</si>
  <si>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</si>
  <si>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</si>
  <si>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</si>
  <si>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</si>
  <si>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</si>
  <si>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</si>
  <si>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</si>
  <si>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</si>
  <si>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</si>
  <si>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</si>
  <si>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</si>
  <si>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</si>
  <si>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</si>
  <si>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</si>
  <si>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</si>
  <si>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</si>
  <si>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</si>
  <si>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</si>
  <si>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</si>
  <si>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</si>
  <si>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</si>
  <si>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</si>
  <si>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</si>
  <si>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</si>
  <si>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</si>
  <si>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</si>
  <si>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</si>
  <si>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</si>
  <si>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</si>
  <si>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</si>
  <si>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</si>
  <si>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</si>
  <si>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</si>
  <si>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</si>
  <si>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</si>
  <si>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</si>
  <si>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</si>
  <si>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</si>
  <si>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</si>
  <si>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</si>
  <si>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</si>
  <si>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</si>
  <si>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</si>
  <si>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</si>
  <si>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</si>
  <si>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</si>
  <si>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</si>
  <si>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</si>
  <si>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</si>
  <si>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</si>
  <si>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</si>
  <si>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</si>
  <si>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</si>
  <si>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</si>
  <si>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</si>
  <si>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</si>
  <si>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</si>
  <si>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</si>
  <si>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</si>
  <si>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</si>
  <si>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</si>
  <si>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</si>
  <si>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</si>
  <si>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</si>
  <si>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</si>
  <si>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</si>
  <si>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</si>
  <si>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</si>
  <si>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</si>
  <si>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</si>
  <si>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</si>
  <si>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</si>
  <si>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</si>
  <si>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</si>
  <si>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</si>
  <si>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</si>
  <si>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</si>
  <si>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</si>
  <si>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</si>
  <si>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</si>
  <si>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</si>
  <si>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</si>
  <si>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</si>
  <si>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</si>
  <si>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</si>
  <si>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</si>
  <si>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</si>
  <si>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</si>
  <si>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</si>
  <si>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</si>
  <si>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</si>
  <si>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</si>
  <si>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</si>
  <si>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</si>
  <si>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</si>
  <si>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</si>
  <si>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</si>
  <si>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</si>
  <si>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</si>
  <si>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</si>
  <si>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</si>
  <si>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</si>
  <si>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</si>
  <si>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</si>
  <si>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</si>
  <si>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</si>
  <si>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</si>
  <si>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</si>
  <si>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</si>
  <si>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</si>
  <si>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</si>
  <si>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</si>
  <si>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</si>
  <si>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</si>
  <si>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</si>
  <si>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</si>
  <si>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</si>
  <si>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</si>
  <si>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</si>
  <si>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</si>
  <si>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</si>
  <si>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</si>
  <si>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</si>
  <si>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</si>
  <si>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</si>
  <si>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</si>
  <si>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</si>
  <si>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</si>
  <si>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</si>
  <si>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</si>
  <si>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</si>
  <si>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</si>
  <si>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</si>
  <si>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</si>
  <si>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</si>
  <si>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</si>
  <si>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</si>
  <si>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</si>
  <si>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</si>
  <si>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</si>
  <si>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</si>
  <si>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</si>
  <si>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</si>
  <si>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</si>
  <si>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</si>
  <si>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</si>
  <si>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</si>
  <si>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</si>
  <si>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</si>
  <si>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</si>
  <si>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</si>
  <si>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</si>
  <si>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</si>
  <si>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</si>
  <si>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</si>
  <si>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</si>
  <si>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</si>
  <si>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</si>
  <si>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</si>
  <si>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</si>
  <si>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</si>
  <si>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</si>
  <si>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</si>
  <si>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</si>
  <si>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</si>
  <si>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</si>
  <si>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</si>
  <si>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</si>
  <si>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</si>
  <si>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</si>
  <si>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</si>
  <si>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</si>
  <si>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</si>
  <si>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</si>
  <si>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</si>
  <si>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</si>
  <si>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</si>
  <si>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</si>
  <si>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</si>
  <si>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</si>
  <si>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</si>
  <si>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</si>
  <si>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</si>
  <si>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</si>
  <si>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</si>
  <si>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</si>
  <si>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</si>
  <si>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</si>
  <si>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</si>
  <si>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</si>
  <si>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</si>
  <si>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</si>
  <si>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</si>
  <si>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</si>
  <si>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</si>
  <si>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</si>
  <si>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</si>
  <si>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</si>
  <si>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</si>
  <si>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</si>
  <si>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</si>
  <si>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</si>
  <si>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</si>
  <si>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</si>
  <si>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</si>
  <si>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</si>
  <si>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</si>
  <si>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</si>
  <si>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</si>
  <si>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</si>
  <si>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</si>
  <si>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</si>
  <si>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</si>
  <si>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</si>
  <si>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</si>
  <si>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</si>
  <si>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</si>
  <si>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</si>
  <si>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</si>
  <si>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</si>
  <si>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</si>
  <si>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</si>
  <si>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</si>
  <si>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</si>
  <si>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</si>
  <si>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</si>
  <si>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</si>
  <si>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</si>
  <si>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</si>
  <si>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</si>
  <si>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</si>
  <si>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</si>
  <si>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</si>
  <si>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</si>
  <si>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</si>
  <si>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</si>
  <si>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</si>
  <si>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</si>
  <si>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</si>
  <si>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</si>
  <si>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</si>
  <si>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</si>
  <si>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</si>
  <si>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</si>
  <si>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</si>
  <si>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</si>
  <si>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</si>
  <si>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</si>
  <si>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</si>
  <si>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</si>
  <si>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</si>
  <si>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</si>
  <si>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</si>
  <si>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</si>
  <si>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</si>
  <si>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</si>
  <si>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</si>
  <si>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</si>
  <si>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</si>
  <si>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</si>
  <si>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</si>
  <si>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</si>
  <si>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</si>
  <si>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</si>
  <si>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</si>
  <si>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</si>
  <si>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</si>
  <si>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</si>
  <si>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</si>
  <si>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</si>
  <si>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</si>
  <si>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</si>
  <si>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</si>
  <si>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</si>
  <si>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</si>
  <si>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</si>
  <si>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</si>
  <si>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</si>
  <si>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</si>
  <si>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</si>
  <si>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</si>
  <si>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</si>
  <si>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</si>
  <si>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</si>
  <si>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</si>
  <si>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</si>
  <si>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</si>
  <si>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</si>
  <si>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</si>
  <si>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</si>
  <si>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</si>
  <si>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</si>
  <si>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</si>
  <si>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</si>
  <si>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</si>
  <si>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</si>
  <si>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</si>
  <si>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</si>
  <si>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</si>
  <si>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</si>
  <si>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</si>
  <si>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</si>
  <si>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</si>
  <si>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</si>
  <si>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</si>
  <si>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</si>
  <si>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</si>
  <si>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</si>
  <si>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</si>
  <si>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</si>
  <si>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</si>
  <si>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</si>
  <si>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</si>
  <si>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</si>
  <si>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</si>
  <si>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</si>
  <si>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</si>
  <si>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</si>
  <si>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</si>
  <si>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</si>
  <si>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</si>
  <si>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</si>
  <si>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</si>
  <si>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</si>
  <si>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</si>
  <si>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</si>
  <si>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</si>
  <si>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</si>
  <si>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</si>
  <si>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</si>
  <si>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</si>
  <si>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</si>
  <si>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</si>
  <si>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</si>
  <si>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</si>
  <si>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</si>
  <si>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</si>
  <si>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</si>
  <si>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</si>
  <si>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</si>
  <si>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</si>
  <si>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</si>
  <si>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</si>
  <si>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</si>
  <si>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</si>
  <si>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</si>
  <si>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</si>
  <si>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</si>
  <si>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</si>
  <si>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</si>
  <si>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</si>
  <si>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</si>
  <si>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</si>
  <si>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</si>
  <si>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</si>
  <si>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</si>
  <si>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</si>
  <si>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</si>
  <si>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</si>
  <si>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</si>
  <si>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</si>
  <si>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</si>
  <si>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</si>
  <si>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</si>
  <si>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</si>
  <si>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</si>
  <si>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</si>
  <si>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</si>
  <si>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</si>
  <si>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</si>
  <si>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</si>
  <si>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</si>
  <si>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</si>
  <si>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</si>
  <si>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</si>
  <si>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</si>
  <si>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</si>
  <si>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</si>
  <si>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</si>
  <si>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</si>
  <si>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</si>
  <si>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</si>
  <si>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</si>
  <si>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</si>
  <si>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</si>
  <si>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</si>
  <si>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</si>
  <si>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</si>
  <si>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</si>
  <si>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</si>
  <si>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</si>
  <si>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</si>
  <si>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</si>
  <si>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</si>
  <si>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</si>
  <si>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</si>
  <si>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</si>
  <si>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</si>
  <si>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</si>
  <si>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</si>
  <si>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</si>
  <si>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</si>
  <si>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</si>
  <si>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</si>
  <si>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</si>
  <si>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</si>
  <si>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</si>
  <si>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</si>
  <si>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</si>
  <si>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</si>
  <si>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</si>
  <si>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</si>
  <si>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</si>
  <si>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</si>
  <si>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</si>
  <si>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</si>
  <si>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</si>
  <si>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</si>
  <si>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</si>
  <si>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</si>
  <si>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</si>
  <si>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</si>
  <si>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</si>
  <si>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</si>
  <si>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</si>
  <si>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</si>
  <si>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</si>
  <si>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</si>
  <si>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</si>
  <si>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</si>
  <si>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</si>
  <si>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</si>
  <si>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</si>
  <si>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</si>
  <si>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</si>
  <si>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</si>
  <si>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</si>
  <si>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</si>
  <si>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</si>
  <si>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</si>
  <si>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</si>
  <si>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</si>
  <si>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</si>
  <si>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</si>
  <si>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</si>
  <si>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</si>
  <si>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</si>
  <si>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</si>
  <si>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</si>
  <si>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</si>
  <si>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</si>
  <si>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</si>
  <si>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</si>
  <si>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</si>
  <si>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</si>
  <si>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</si>
  <si>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</si>
  <si>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</si>
  <si>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</si>
  <si>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</si>
  <si>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</si>
  <si>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</si>
  <si>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</si>
  <si>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</si>
  <si>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</si>
  <si>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</si>
  <si>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</si>
  <si>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</si>
  <si>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</si>
  <si>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</si>
  <si>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</si>
  <si>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</si>
  <si>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</si>
  <si>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</si>
  <si>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</si>
  <si>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</si>
  <si>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</si>
  <si>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</si>
  <si>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</si>
  <si>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</si>
  <si>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</si>
  <si>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</si>
  <si>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</si>
  <si>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</si>
  <si>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</si>
  <si>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</si>
  <si>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</si>
  <si>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</si>
  <si>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</si>
  <si>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</si>
  <si>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</si>
  <si>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</si>
  <si>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</si>
  <si>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</si>
  <si>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</si>
  <si>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</si>
  <si>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</si>
  <si>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</si>
  <si>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</si>
  <si>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</si>
  <si>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</si>
  <si>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</si>
  <si>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</si>
  <si>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</si>
  <si>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</si>
  <si>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</si>
  <si>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</si>
  <si>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</si>
  <si>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</si>
  <si>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</si>
  <si>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</si>
  <si>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</si>
  <si>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</si>
  <si>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</si>
  <si>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</si>
  <si>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</si>
  <si>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</si>
  <si>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</si>
  <si>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</si>
  <si>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</si>
  <si>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</si>
  <si>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</si>
  <si>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</si>
  <si>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</si>
  <si>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</si>
  <si>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</si>
  <si>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</si>
  <si>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</si>
  <si>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</si>
  <si>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</si>
  <si>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</si>
  <si>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</si>
  <si>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</si>
  <si>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</si>
  <si>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</si>
  <si>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</si>
  <si>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</si>
  <si>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</si>
  <si>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</si>
  <si>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</si>
  <si>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</si>
  <si>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</si>
  <si>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</si>
  <si>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</si>
  <si>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</si>
  <si>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</si>
  <si>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</si>
  <si>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</si>
  <si>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</si>
  <si>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</si>
  <si>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</si>
  <si>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</si>
  <si>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</si>
  <si>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</si>
  <si>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</si>
  <si>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</si>
  <si>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</si>
  <si>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</si>
  <si>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</si>
  <si>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</si>
  <si>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</si>
  <si>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</si>
  <si>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</si>
  <si>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</si>
  <si>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</si>
  <si>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</si>
  <si>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</si>
  <si>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</si>
  <si>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</si>
  <si>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</si>
  <si>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</si>
  <si>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</si>
  <si>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</si>
  <si>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</si>
  <si>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</si>
  <si>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</si>
  <si>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</si>
  <si>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</si>
  <si>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</si>
  <si>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</si>
  <si>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</si>
  <si>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</si>
  <si>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</si>
  <si>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</si>
  <si>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</si>
  <si>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</si>
  <si>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</si>
  <si>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</si>
  <si>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</si>
  <si>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</si>
  <si>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</si>
  <si>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</si>
  <si>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</si>
  <si>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</si>
  <si>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</si>
  <si>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</si>
  <si>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</si>
  <si>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</si>
  <si>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</si>
  <si>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</si>
  <si>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</si>
  <si>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</si>
  <si>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</si>
  <si>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</si>
  <si>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</si>
  <si>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</si>
  <si>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</si>
  <si>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</si>
  <si>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</si>
  <si>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</si>
  <si>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</si>
  <si>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</si>
  <si>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</si>
  <si>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</si>
  <si>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</si>
  <si>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</si>
  <si>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</si>
  <si>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</si>
  <si>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</si>
  <si>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</si>
  <si>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</si>
  <si>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</si>
  <si>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</si>
  <si>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</si>
  <si>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</si>
  <si>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</si>
  <si>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</si>
  <si>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</si>
  <si>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</si>
  <si>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</si>
  <si>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</si>
  <si>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</si>
  <si>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</si>
  <si>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</si>
  <si>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</si>
  <si>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</si>
  <si>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</si>
  <si>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</si>
  <si>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</si>
  <si>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</si>
  <si>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</si>
  <si>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</si>
  <si>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</si>
  <si>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</si>
  <si>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</si>
  <si>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</si>
  <si>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</si>
  <si>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</si>
  <si>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</si>
  <si>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</si>
  <si>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</si>
  <si>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</si>
  <si>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</si>
  <si>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</si>
  <si>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</si>
  <si>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</si>
  <si>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</si>
  <si>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</si>
  <si>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</si>
  <si>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</si>
  <si>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</si>
  <si>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</si>
  <si>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</si>
  <si>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</si>
  <si>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</si>
  <si>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</si>
  <si>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</si>
  <si>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</si>
  <si>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</si>
  <si>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</si>
  <si>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</si>
  <si>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</si>
  <si>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</si>
  <si>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</si>
  <si>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</si>
  <si>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</si>
  <si>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</si>
  <si>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</si>
  <si>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</si>
  <si>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</si>
  <si>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</si>
  <si>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</si>
  <si>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</si>
  <si>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</si>
  <si>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</si>
  <si>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</si>
  <si>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</si>
  <si>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</si>
  <si>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</si>
  <si>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</si>
  <si>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</si>
  <si>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</si>
  <si>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</si>
  <si>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</si>
  <si>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</si>
  <si>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</si>
  <si>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</si>
  <si>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</si>
  <si>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</si>
  <si>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</si>
  <si>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</si>
  <si>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</si>
  <si>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</si>
  <si>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</si>
  <si>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</si>
  <si>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</si>
  <si>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</si>
  <si>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</si>
  <si>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</si>
  <si>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</si>
  <si>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</si>
  <si>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</si>
  <si>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</si>
  <si>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</si>
  <si>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</si>
  <si>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</si>
  <si>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</si>
  <si>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</si>
  <si>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</si>
  <si>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</si>
  <si>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</si>
  <si>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</si>
  <si>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</si>
  <si>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</si>
  <si>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</si>
  <si>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</si>
  <si>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</si>
  <si>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</si>
  <si>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</si>
  <si>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</si>
  <si>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</si>
  <si>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</si>
  <si>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</si>
  <si>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</si>
  <si>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</si>
  <si>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</si>
  <si>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</si>
  <si>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</si>
  <si>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</si>
  <si>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</si>
  <si>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</si>
  <si>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</si>
  <si>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</si>
  <si>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</si>
  <si>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</si>
  <si>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</si>
  <si>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</si>
  <si>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</si>
  <si>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</si>
  <si>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</si>
  <si>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</si>
  <si>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</si>
  <si>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</si>
  <si>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</si>
  <si>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</si>
  <si>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</si>
  <si>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</si>
  <si>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</si>
  <si>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</si>
  <si>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</si>
  <si>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</si>
  <si>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</si>
  <si>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</si>
  <si>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</si>
  <si>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</si>
  <si>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</si>
  <si>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</si>
  <si>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</si>
  <si>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</si>
  <si>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</si>
  <si>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</si>
  <si>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</si>
  <si>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</si>
  <si>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</si>
  <si>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</si>
  <si>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</si>
  <si>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</si>
  <si>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</si>
  <si>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</si>
  <si>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</si>
  <si>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</si>
  <si>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</si>
  <si>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</si>
  <si>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</si>
  <si>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</si>
  <si>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</si>
  <si>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</si>
  <si>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</si>
  <si>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</si>
  <si>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</si>
  <si>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</si>
  <si>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</si>
  <si>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</si>
  <si>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</si>
  <si>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</si>
  <si>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</si>
  <si>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</si>
  <si>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</si>
  <si>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</si>
  <si>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</si>
  <si>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</si>
  <si>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</si>
  <si>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</si>
  <si>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</si>
  <si>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</si>
  <si>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</si>
  <si>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</si>
  <si>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</si>
  <si>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</si>
  <si>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</si>
  <si>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</si>
  <si>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</si>
  <si>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</si>
  <si>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</si>
  <si>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</si>
  <si>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</si>
  <si>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</si>
  <si>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</si>
  <si>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</si>
  <si>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</si>
  <si>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</si>
  <si>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</si>
  <si>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</si>
  <si>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</si>
  <si>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</si>
  <si>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</si>
  <si>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</si>
  <si>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</si>
  <si>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</si>
  <si>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</si>
  <si>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</si>
  <si>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</si>
  <si>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</si>
  <si>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</si>
  <si>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</si>
  <si>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</si>
  <si>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</si>
  <si>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</si>
  <si>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</si>
  <si>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</si>
  <si>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</si>
  <si>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</si>
  <si>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</si>
  <si>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</si>
  <si>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</si>
  <si>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</si>
  <si>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</si>
  <si>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</si>
  <si>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</si>
  <si>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</si>
  <si>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</si>
  <si>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</si>
  <si>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</si>
  <si>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</si>
  <si>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</si>
  <si>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</si>
  <si>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</si>
  <si>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</si>
  <si>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</si>
  <si>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</si>
  <si>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</si>
  <si>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</si>
  <si>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</si>
  <si>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</si>
  <si>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</si>
  <si>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</si>
  <si>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</si>
  <si>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</si>
  <si>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</si>
  <si>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</si>
  <si>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</si>
  <si>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</si>
  <si>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</si>
  <si>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</si>
  <si>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</si>
  <si>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</si>
  <si>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</si>
  <si>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</si>
  <si>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</si>
  <si>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</si>
  <si>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</si>
  <si>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</si>
  <si>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</si>
  <si>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</si>
  <si>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</si>
  <si>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</si>
  <si>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</si>
  <si>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</si>
  <si>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</si>
  <si>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</si>
  <si>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</si>
  <si>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</si>
  <si>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</si>
  <si>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</si>
  <si>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</si>
  <si>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</si>
  <si>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</si>
  <si>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</si>
  <si>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</si>
  <si>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</si>
  <si>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</si>
  <si>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</si>
  <si>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</si>
  <si>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</si>
  <si>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</si>
  <si>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</si>
  <si>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</si>
  <si>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</si>
  <si>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</si>
  <si>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</si>
  <si>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</si>
  <si>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</si>
  <si>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</si>
  <si>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</si>
  <si>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</si>
  <si>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</si>
  <si>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</si>
  <si>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</si>
  <si>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</si>
  <si>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</si>
  <si>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</si>
  <si>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</si>
  <si>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</si>
  <si>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</si>
  <si>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</si>
  <si>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</si>
  <si>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</si>
  <si>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</si>
  <si>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</si>
  <si>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</si>
  <si>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</si>
  <si>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</si>
  <si>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</si>
  <si>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</si>
  <si>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</si>
  <si>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</si>
  <si>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</si>
  <si>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</si>
  <si>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</si>
  <si>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</si>
  <si>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</si>
  <si>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</si>
  <si>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</si>
  <si>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</si>
  <si>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</si>
  <si>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</si>
  <si>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</si>
  <si>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</si>
  <si>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</si>
  <si>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</si>
  <si>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</si>
  <si>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</si>
  <si>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</si>
  <si>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</si>
  <si>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</si>
  <si>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</si>
  <si>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</si>
  <si>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</si>
  <si>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</si>
  <si>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</si>
  <si>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</si>
  <si>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</si>
  <si>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</si>
  <si>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</si>
  <si>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</si>
  <si>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</si>
  <si>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</si>
  <si>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</si>
  <si>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</si>
  <si>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</si>
  <si>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</si>
  <si>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</si>
  <si>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</si>
  <si>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</si>
  <si>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</si>
  <si>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</si>
  <si>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</si>
  <si>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</si>
  <si>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</si>
  <si>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</si>
  <si>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</si>
  <si>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</si>
  <si>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</si>
  <si>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</si>
  <si>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</si>
  <si>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</si>
  <si>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</si>
  <si>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</si>
  <si>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</si>
  <si>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</si>
  <si>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</si>
  <si>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</si>
  <si>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</si>
  <si>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</si>
  <si>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</si>
  <si>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</si>
  <si>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</si>
  <si>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</si>
  <si>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</si>
  <si>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</si>
  <si>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</si>
  <si>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</si>
  <si>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</si>
  <si>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</si>
  <si>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</si>
  <si>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</si>
  <si>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</si>
  <si>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</si>
  <si>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</si>
  <si>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</si>
  <si>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</si>
  <si>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</si>
  <si>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</si>
  <si>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</si>
  <si>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</si>
  <si>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</si>
  <si>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</si>
  <si>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</si>
  <si>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</si>
  <si>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</si>
  <si>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</si>
  <si>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</si>
  <si>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</si>
  <si>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</si>
  <si>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</si>
  <si>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</si>
  <si>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</si>
  <si>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</si>
  <si>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</si>
  <si>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</si>
  <si>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</si>
  <si>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</si>
  <si>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</si>
  <si>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</si>
  <si>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</si>
  <si>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</si>
  <si>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</si>
  <si>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</si>
  <si>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</si>
  <si>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</si>
  <si>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</si>
  <si>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</si>
  <si>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</si>
  <si>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</si>
  <si>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</si>
  <si>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</si>
  <si>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</si>
  <si>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</si>
  <si>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</si>
  <si>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</si>
  <si>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</si>
  <si>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</si>
  <si>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</si>
  <si>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</si>
  <si>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</si>
  <si>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</si>
  <si>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</si>
  <si>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</si>
  <si>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</si>
  <si>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</si>
  <si>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</si>
  <si>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</si>
  <si>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</si>
  <si>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</si>
  <si>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</si>
  <si>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</si>
  <si>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</si>
  <si>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</si>
  <si>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</si>
  <si>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</si>
  <si>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</si>
  <si>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</si>
  <si>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</si>
  <si>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</si>
  <si>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</si>
  <si>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</si>
  <si>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</si>
  <si>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</si>
  <si>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</si>
  <si>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</si>
  <si>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</si>
  <si>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</si>
  <si>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</si>
  <si>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</si>
  <si>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</si>
  <si>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</si>
  <si>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</si>
  <si>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</si>
  <si>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</si>
  <si>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</si>
  <si>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</si>
  <si>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</si>
  <si>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</si>
  <si>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</si>
  <si>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</si>
  <si>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</si>
  <si>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</si>
  <si>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</si>
  <si>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</si>
  <si>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</si>
  <si>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</si>
  <si>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</si>
  <si>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</si>
  <si>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</si>
  <si>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</si>
  <si>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</si>
  <si>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</si>
  <si>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</si>
  <si>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</si>
  <si>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</si>
  <si>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</si>
  <si>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</si>
  <si>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</si>
  <si>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</si>
  <si>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</si>
  <si>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</si>
  <si>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</si>
  <si>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</si>
  <si>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</si>
  <si>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</si>
  <si>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</si>
  <si>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</si>
  <si>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</si>
  <si>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</si>
  <si>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</si>
  <si>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</si>
  <si>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</si>
  <si>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</si>
  <si>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</si>
  <si>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</si>
  <si>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</si>
  <si>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</si>
  <si>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</si>
  <si>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</si>
  <si>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</si>
  <si>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</si>
  <si>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</si>
  <si>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</si>
  <si>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</si>
  <si>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</si>
  <si>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</si>
  <si>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</si>
  <si>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</si>
  <si>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</si>
  <si>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</si>
  <si>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</si>
  <si>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</si>
  <si>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</si>
  <si>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</si>
  <si>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</si>
  <si>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</si>
  <si>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</si>
  <si>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</si>
  <si>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</si>
  <si>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</si>
  <si>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</si>
  <si>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</si>
  <si>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</si>
  <si>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</si>
  <si>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</si>
  <si>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</si>
  <si>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</si>
  <si>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</si>
  <si>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</si>
  <si>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</si>
  <si>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</si>
  <si>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</si>
  <si>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</si>
  <si>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</si>
  <si>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</si>
  <si>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</si>
  <si>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</si>
  <si>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</si>
  <si>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</si>
  <si>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</si>
  <si>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</si>
  <si>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</si>
  <si>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</si>
  <si>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</si>
  <si>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</si>
  <si>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</si>
  <si>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</si>
  <si>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</si>
  <si>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</si>
  <si>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</si>
  <si>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</si>
  <si>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</si>
  <si>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</si>
  <si>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</si>
  <si>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</si>
  <si>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</si>
  <si>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</si>
  <si>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</si>
  <si>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</si>
  <si>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</si>
  <si>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</si>
  <si>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</si>
  <si>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</si>
  <si>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</si>
  <si>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</si>
  <si>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</si>
  <si>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</si>
  <si>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</si>
  <si>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</si>
  <si>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</si>
  <si>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</si>
  <si>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</si>
  <si>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</si>
  <si>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</si>
  <si>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</si>
  <si>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</si>
  <si>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</si>
  <si>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</si>
  <si>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</si>
  <si>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</si>
  <si>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</si>
  <si>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</si>
  <si>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</si>
  <si>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</si>
  <si>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</si>
  <si>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</si>
  <si>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</si>
  <si>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</si>
  <si>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</si>
  <si>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</si>
  <si>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</si>
  <si>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</si>
  <si>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</si>
  <si>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</si>
  <si>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</si>
  <si>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</si>
  <si>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</si>
  <si>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</si>
  <si>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</si>
  <si>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</si>
  <si>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</si>
  <si>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</si>
  <si>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</si>
  <si>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</si>
  <si>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</si>
  <si>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</si>
  <si>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</si>
  <si>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</si>
  <si>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</si>
  <si>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</si>
  <si>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</si>
  <si>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</si>
  <si>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</si>
  <si>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</si>
  <si>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</si>
  <si>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</si>
  <si>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</si>
  <si>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</si>
  <si>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</si>
  <si>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</si>
  <si>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</si>
  <si>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</si>
  <si>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</si>
  <si>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</si>
  <si>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</si>
  <si>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</si>
  <si>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</si>
  <si>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</si>
  <si>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</si>
  <si>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</si>
  <si>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</si>
  <si>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</si>
  <si>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</si>
  <si>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</si>
  <si>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</si>
  <si>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</si>
  <si>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</si>
  <si>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</si>
  <si>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</si>
  <si>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</si>
  <si>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</si>
  <si>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</si>
  <si>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</si>
  <si>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</si>
  <si>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</si>
  <si>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</si>
  <si>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</si>
  <si>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</si>
  <si>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</si>
  <si>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</si>
  <si>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</si>
  <si>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</si>
  <si>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</si>
  <si>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</si>
  <si>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</si>
  <si>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</si>
  <si>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</si>
  <si>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</si>
  <si>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</si>
  <si>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</si>
  <si>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</si>
  <si>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</si>
  <si>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</si>
  <si>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</si>
  <si>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</si>
  <si>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</si>
  <si>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</si>
  <si>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</si>
  <si>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</si>
  <si>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</si>
  <si>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</si>
  <si>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</si>
  <si>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</si>
  <si>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</si>
  <si>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</si>
  <si>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</si>
  <si>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</si>
  <si>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</si>
  <si>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</si>
  <si>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</si>
  <si>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</si>
  <si>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</si>
  <si>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</si>
  <si>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</si>
  <si>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</si>
  <si>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</si>
  <si>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</si>
  <si>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</si>
  <si>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</si>
  <si>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</si>
  <si>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</si>
  <si>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</si>
  <si>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</si>
  <si>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</si>
  <si>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</si>
  <si>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</si>
  <si>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</si>
  <si>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</si>
  <si>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</si>
  <si>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</si>
  <si>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</si>
  <si>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</si>
  <si>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</si>
  <si>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</si>
  <si>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</si>
  <si>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</si>
  <si>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</si>
  <si>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</si>
  <si>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</si>
  <si>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</si>
  <si>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</si>
  <si>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</si>
  <si>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</si>
  <si>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</si>
  <si>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</si>
  <si>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</si>
  <si>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</si>
  <si>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</si>
  <si>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</si>
  <si>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</si>
  <si>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</si>
  <si>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</si>
  <si>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</si>
  <si>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</si>
  <si>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</si>
  <si>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</si>
  <si>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</si>
  <si>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</si>
  <si>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</si>
  <si>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</si>
  <si>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</si>
  <si>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</si>
  <si>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</si>
  <si>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</si>
  <si>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</si>
  <si>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</si>
  <si>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</si>
  <si>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</si>
  <si>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</si>
  <si>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</si>
  <si>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</si>
  <si>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</si>
  <si>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</si>
  <si>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</si>
  <si>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</si>
  <si>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</si>
  <si>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</si>
  <si>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</si>
  <si>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</si>
  <si>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</si>
  <si>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</si>
  <si>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</si>
  <si>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</si>
  <si>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</si>
  <si>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</si>
  <si>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</si>
  <si>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</si>
  <si>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</si>
  <si>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</si>
  <si>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</si>
  <si>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</si>
  <si>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</si>
  <si>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</si>
  <si>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</si>
  <si>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</si>
  <si>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</si>
  <si>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</si>
  <si>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</si>
  <si>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</si>
  <si>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</si>
  <si>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</si>
  <si>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</si>
  <si>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</si>
  <si>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</si>
  <si>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</si>
  <si>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</si>
  <si>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</si>
  <si>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</si>
  <si>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</si>
  <si>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</si>
  <si>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</si>
  <si>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</si>
  <si>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</si>
  <si>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</si>
  <si>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</si>
  <si>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</si>
  <si>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</si>
  <si>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</si>
  <si>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</si>
  <si>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</si>
  <si>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</si>
  <si>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</si>
  <si>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</si>
  <si>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</si>
  <si>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</si>
  <si>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</si>
  <si>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</si>
  <si>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</si>
  <si>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</si>
  <si>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</si>
  <si>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</si>
  <si>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</si>
  <si>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</si>
  <si>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</si>
  <si>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</si>
  <si>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</si>
  <si>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</si>
  <si>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</si>
  <si>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</si>
  <si>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</si>
  <si>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</si>
  <si>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</si>
  <si>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</si>
  <si>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</si>
  <si>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</si>
  <si>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</si>
  <si>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</si>
  <si>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</si>
  <si>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</si>
  <si>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</si>
  <si>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</si>
  <si>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</si>
  <si>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</si>
  <si>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</si>
  <si>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</si>
  <si>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</si>
  <si>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</si>
  <si>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</si>
  <si>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</si>
  <si>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</si>
  <si>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</si>
  <si>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</si>
  <si>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</si>
  <si>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</si>
  <si>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</si>
  <si>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</si>
  <si>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</si>
  <si>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</si>
  <si>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</si>
  <si>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</si>
  <si>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</si>
  <si>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</si>
  <si>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</si>
  <si>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</si>
  <si>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</si>
  <si>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</si>
  <si>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</si>
  <si>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</si>
  <si>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</si>
  <si>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</si>
  <si>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</si>
  <si>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</si>
  <si>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</si>
  <si>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</si>
  <si>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</si>
  <si>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</si>
  <si>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</si>
  <si>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</si>
  <si>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</si>
  <si>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</si>
  <si>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</si>
  <si>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</si>
  <si>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</si>
  <si>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</si>
  <si>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</si>
  <si>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</si>
  <si>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</si>
  <si>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</si>
  <si>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</si>
  <si>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</si>
  <si>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</si>
  <si>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</si>
  <si>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</si>
  <si>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</si>
  <si>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</si>
  <si>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</si>
  <si>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</si>
  <si>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</si>
  <si>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</si>
  <si>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</si>
  <si>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</si>
  <si>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</si>
  <si>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</si>
  <si>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</si>
  <si>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</si>
  <si>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</si>
  <si>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</si>
  <si>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</si>
  <si>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</si>
  <si>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</si>
  <si>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</si>
  <si>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</si>
  <si>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</si>
  <si>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</si>
  <si>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</si>
  <si>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</si>
  <si>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</si>
  <si>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</si>
  <si>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</si>
  <si>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</si>
  <si>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</si>
  <si>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</si>
  <si>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</si>
  <si>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</si>
  <si>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</si>
  <si>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</si>
  <si>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</si>
  <si>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</si>
  <si>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</si>
  <si>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</si>
  <si>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</si>
  <si>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</si>
  <si>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</si>
  <si>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</si>
  <si>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</si>
  <si>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</si>
  <si>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</si>
  <si>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</si>
  <si>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</si>
  <si>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</si>
  <si>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</si>
  <si>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</si>
  <si>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</si>
  <si>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</si>
  <si>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</si>
  <si>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</si>
  <si>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</si>
  <si>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</si>
  <si>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</si>
  <si>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</si>
  <si>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</si>
  <si>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</si>
  <si>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</si>
  <si>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</si>
  <si>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</si>
  <si>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</si>
  <si>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</si>
  <si>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</si>
  <si>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</si>
  <si>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</si>
  <si>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</si>
  <si>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</si>
  <si>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</si>
  <si>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</si>
  <si>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</si>
  <si>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</si>
  <si>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</si>
  <si>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</si>
  <si>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</si>
  <si>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</si>
  <si>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</si>
  <si>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</si>
  <si>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</si>
  <si>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</si>
  <si>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</si>
  <si>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</si>
  <si>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</si>
  <si>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</si>
  <si>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</si>
  <si>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</si>
  <si>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</si>
  <si>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</si>
  <si>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</si>
  <si>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</si>
  <si>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</si>
  <si>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</si>
  <si>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</si>
  <si>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</si>
  <si>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</si>
  <si>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</si>
  <si>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</si>
  <si>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</si>
  <si>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</si>
  <si>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</si>
  <si>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</si>
  <si>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</si>
  <si>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</si>
  <si>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</si>
  <si>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</si>
  <si>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</si>
  <si>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</si>
  <si>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</si>
  <si>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</si>
  <si>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</si>
  <si>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</si>
  <si>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</si>
  <si>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</si>
  <si>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</si>
  <si>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</si>
  <si>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</si>
  <si>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</si>
  <si>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</si>
  <si>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</si>
  <si>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</si>
  <si>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</si>
  <si>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</si>
  <si>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</si>
  <si>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</si>
  <si>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</si>
  <si>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</si>
  <si>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</si>
  <si>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</si>
  <si>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</si>
  <si>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</si>
  <si>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</si>
  <si>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</si>
  <si>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</si>
  <si>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</si>
  <si>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</si>
  <si>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</si>
  <si>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</si>
  <si>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</si>
  <si>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</si>
  <si>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</si>
  <si>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</si>
  <si>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</si>
  <si>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</si>
  <si>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</si>
  <si>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</si>
  <si>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</si>
  <si>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</si>
  <si>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</si>
  <si>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</si>
  <si>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</si>
  <si>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</si>
  <si>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</si>
  <si>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</si>
  <si>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</si>
  <si>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</si>
  <si>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</si>
  <si>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</si>
  <si>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</si>
  <si>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</si>
  <si>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</si>
  <si>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</si>
  <si>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</si>
  <si>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</si>
  <si>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</si>
  <si>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</si>
  <si>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</si>
  <si>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</si>
  <si>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</si>
  <si>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</si>
  <si>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</si>
  <si>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</si>
  <si>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</si>
  <si>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</si>
  <si>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</si>
  <si>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</si>
  <si>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</si>
  <si>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</si>
  <si>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</si>
  <si>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</si>
  <si>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</si>
  <si>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</si>
  <si>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</si>
  <si>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</si>
  <si>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</si>
  <si>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</si>
  <si>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</si>
  <si>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</si>
  <si>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</si>
  <si>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</si>
  <si>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</si>
  <si>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</si>
  <si>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</si>
  <si>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</si>
  <si>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</si>
  <si>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</si>
  <si>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</si>
  <si>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</si>
  <si>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</si>
  <si>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</si>
  <si>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</si>
  <si>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</si>
  <si>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</si>
  <si>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</si>
  <si>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</si>
  <si>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</si>
  <si>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</si>
  <si>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</si>
  <si>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</si>
  <si>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</si>
  <si>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</si>
  <si>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</si>
  <si>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</si>
  <si>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</si>
  <si>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</si>
  <si>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</si>
  <si>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</si>
  <si>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</si>
  <si>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</si>
  <si>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</si>
  <si>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</si>
  <si>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</si>
  <si>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</si>
  <si>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</si>
  <si>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</si>
  <si>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</si>
  <si>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</si>
  <si>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</si>
  <si>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</si>
  <si>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</si>
  <si>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</si>
  <si>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</si>
  <si>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</si>
  <si>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</si>
  <si>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</si>
  <si>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</si>
  <si>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</si>
  <si>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</si>
  <si>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</si>
  <si>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</si>
  <si>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</si>
  <si>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</si>
  <si>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</si>
  <si>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</si>
  <si>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</si>
  <si>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</si>
  <si>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</si>
  <si>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</si>
  <si>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</si>
  <si>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</si>
  <si>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</si>
  <si>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</si>
  <si>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</si>
  <si>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</si>
  <si>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</si>
  <si>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</si>
  <si>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</si>
  <si>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</si>
  <si>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</si>
  <si>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</si>
  <si>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</si>
  <si>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</si>
  <si>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</si>
  <si>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</si>
  <si>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</si>
  <si>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</si>
  <si>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</si>
  <si>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</si>
  <si>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</si>
  <si>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</si>
  <si>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</si>
  <si>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</si>
  <si>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</si>
  <si>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</si>
  <si>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</si>
  <si>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</si>
  <si>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</si>
  <si>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</si>
  <si>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</si>
  <si>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</si>
  <si>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</si>
  <si>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</si>
  <si>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</si>
  <si>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</si>
  <si>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</si>
  <si>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</si>
  <si>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</si>
  <si>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</si>
  <si>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</si>
  <si>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</si>
  <si>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</si>
  <si>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</si>
  <si>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</si>
  <si>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</si>
  <si>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</si>
  <si>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</si>
  <si>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</si>
  <si>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</si>
  <si>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</si>
  <si>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</si>
  <si>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</si>
  <si>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</si>
  <si>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</si>
  <si>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</si>
  <si>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</si>
  <si>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</si>
  <si>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</si>
  <si>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</si>
  <si>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</si>
  <si>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</si>
  <si>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</si>
  <si>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</si>
  <si>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</si>
  <si>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</si>
  <si>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</si>
  <si>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</si>
  <si>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</si>
  <si>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</si>
  <si>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</si>
  <si>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</si>
  <si>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</si>
  <si>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</si>
  <si>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</si>
  <si>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</si>
  <si>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</si>
  <si>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</si>
  <si>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</si>
  <si>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</si>
  <si>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</si>
  <si>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</si>
  <si>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</si>
  <si>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</si>
  <si>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</si>
  <si>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</si>
  <si>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</si>
  <si>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</si>
  <si>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</si>
  <si>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</si>
  <si>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</si>
  <si>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</si>
  <si>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</si>
  <si>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</si>
  <si>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</si>
  <si>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</si>
  <si>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</si>
  <si>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</si>
  <si>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</si>
  <si>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</si>
  <si>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</si>
  <si>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</si>
  <si>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</si>
  <si>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</si>
  <si>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</si>
  <si>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</si>
  <si>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</si>
  <si>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</si>
  <si>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</si>
  <si>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</si>
  <si>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</si>
  <si>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</si>
  <si>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</si>
  <si>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</si>
  <si>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</si>
  <si>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</si>
  <si>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</si>
  <si>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</si>
  <si>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</si>
  <si>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</si>
  <si>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</si>
  <si>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</si>
  <si>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</si>
  <si>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</si>
  <si>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</si>
  <si>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</si>
  <si>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</si>
  <si>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</si>
  <si>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</si>
  <si>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</si>
  <si>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</si>
  <si>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</si>
  <si>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</si>
  <si>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</si>
  <si>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</si>
  <si>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</si>
  <si>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</si>
  <si>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</si>
  <si>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</si>
  <si>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</si>
  <si>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</si>
  <si>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</si>
  <si>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</si>
  <si>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</si>
  <si>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</si>
  <si>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</si>
  <si>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</si>
  <si>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</si>
  <si>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</si>
  <si>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</si>
  <si>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</si>
  <si>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</si>
  <si>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</si>
  <si>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</si>
  <si>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</si>
  <si>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</si>
  <si>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</si>
  <si>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</si>
  <si>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</si>
  <si>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</si>
  <si>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</si>
  <si>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</si>
  <si>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</si>
  <si>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</si>
  <si>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</si>
  <si>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</si>
  <si>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</si>
  <si>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</si>
  <si>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</si>
  <si>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</si>
  <si>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</si>
  <si>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</si>
  <si>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</si>
  <si>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</si>
  <si>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</si>
  <si>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</si>
  <si>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</si>
  <si>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</si>
  <si>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</si>
  <si>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</si>
  <si>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</si>
  <si>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</si>
  <si>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</si>
  <si>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</si>
  <si>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</si>
  <si>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</si>
  <si>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</si>
  <si>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</si>
  <si>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</si>
  <si>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</si>
  <si>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</si>
  <si>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</si>
  <si>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</si>
  <si>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</si>
  <si>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</si>
  <si>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</si>
  <si>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</si>
  <si>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</si>
  <si>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</si>
  <si>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</si>
  <si>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</si>
  <si>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</si>
  <si>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</si>
  <si>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</si>
  <si>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</si>
  <si>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</si>
  <si>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</si>
  <si>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</si>
  <si>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</si>
  <si>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</si>
  <si>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</si>
  <si>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</si>
  <si>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</si>
  <si>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</si>
  <si>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</si>
  <si>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</si>
  <si>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</si>
  <si>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</si>
  <si>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</si>
  <si>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</si>
  <si>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</si>
  <si>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</si>
  <si>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</si>
  <si>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</si>
  <si>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</si>
  <si>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</si>
  <si>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</si>
  <si>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</si>
  <si>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</si>
  <si>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</si>
  <si>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</si>
  <si>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</si>
  <si>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</si>
  <si>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</si>
  <si>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</si>
  <si>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</si>
  <si>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</si>
  <si>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</si>
  <si>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</si>
  <si>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</si>
  <si>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</si>
  <si>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</si>
  <si>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</si>
  <si>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</si>
  <si>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</si>
  <si>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</si>
  <si>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</si>
  <si>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</si>
  <si>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</si>
  <si>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</si>
  <si>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</si>
  <si>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</si>
  <si>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</si>
  <si>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</si>
  <si>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</si>
  <si>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</si>
  <si>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</si>
  <si>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</si>
  <si>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</si>
  <si>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</si>
  <si>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</si>
  <si>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</si>
  <si>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</si>
  <si>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</si>
  <si>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</si>
  <si>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</si>
  <si>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</si>
  <si>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</si>
  <si>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</si>
  <si>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</si>
  <si>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</si>
  <si>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</si>
  <si>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</si>
  <si>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</si>
  <si>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</si>
  <si>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</si>
  <si>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</si>
  <si>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</si>
  <si>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</si>
  <si>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</si>
  <si>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</si>
  <si>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</si>
  <si>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</si>
  <si>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</si>
  <si>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</si>
  <si>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</si>
  <si>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</si>
  <si>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</si>
  <si>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</si>
  <si>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</si>
  <si>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</si>
  <si>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</si>
  <si>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</si>
  <si>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</si>
  <si>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</si>
  <si>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</si>
  <si>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</si>
  <si>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</si>
  <si>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</si>
  <si>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</si>
  <si>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</si>
  <si>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</si>
  <si>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</si>
  <si>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</si>
  <si>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</si>
  <si>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</si>
  <si>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</si>
  <si>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</si>
  <si>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</si>
  <si>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</si>
  <si>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</si>
  <si>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</si>
  <si>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</si>
  <si>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</si>
  <si>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</si>
  <si>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</si>
  <si>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</si>
  <si>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</si>
  <si>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</si>
  <si>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</si>
  <si>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</si>
  <si>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</si>
  <si>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</si>
  <si>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</si>
  <si>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</si>
  <si>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</si>
  <si>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</si>
  <si>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</si>
  <si>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</si>
  <si>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</si>
  <si>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</si>
  <si>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</si>
  <si>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</si>
  <si>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</si>
  <si>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</si>
  <si>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</si>
  <si>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</si>
  <si>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</si>
  <si>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</si>
  <si>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</si>
  <si>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</si>
  <si>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</si>
  <si>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</si>
  <si>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</si>
  <si>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</si>
  <si>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</si>
  <si>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</si>
  <si>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</si>
  <si>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</si>
  <si>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</si>
  <si>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</si>
  <si>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</si>
  <si>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</si>
  <si>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</si>
  <si>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</si>
  <si>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</si>
  <si>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</si>
  <si>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</si>
  <si>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</si>
  <si>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</si>
  <si>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</si>
  <si>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</si>
  <si>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</si>
  <si>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</si>
  <si>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</si>
  <si>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</si>
  <si>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</si>
  <si>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</si>
  <si>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</si>
  <si>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</si>
  <si>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</si>
  <si>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</si>
  <si>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</si>
  <si>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</si>
  <si>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</si>
  <si>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</si>
  <si>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</si>
  <si>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</si>
  <si>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</si>
  <si>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</si>
  <si>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</si>
  <si>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</si>
  <si>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</si>
  <si>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</si>
  <si>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</si>
  <si>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</si>
  <si>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</si>
  <si>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</si>
  <si>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</si>
  <si>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</si>
  <si>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</si>
  <si>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</si>
  <si>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</si>
  <si>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</si>
  <si>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</si>
  <si>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</si>
  <si>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</si>
  <si>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</si>
  <si>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</si>
  <si>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</si>
  <si>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</si>
  <si>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</si>
  <si>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</si>
  <si>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</si>
  <si>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</si>
  <si>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</si>
  <si>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</si>
  <si>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</si>
  <si>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</si>
  <si>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</si>
  <si>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</si>
  <si>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</si>
  <si>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</si>
  <si>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</si>
  <si>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</si>
  <si>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</si>
  <si>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</si>
  <si>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</si>
  <si>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</si>
  <si>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</si>
  <si>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</si>
  <si>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</si>
  <si>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</si>
  <si>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</si>
  <si>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</si>
  <si>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</si>
  <si>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</si>
  <si>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</si>
  <si>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</si>
  <si>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</si>
  <si>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</si>
  <si>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</si>
  <si>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</si>
  <si>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</si>
  <si>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</si>
  <si>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</si>
  <si>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</si>
  <si>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</si>
  <si>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</si>
  <si>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</si>
  <si>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</si>
  <si>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</si>
  <si>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</si>
  <si>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</si>
  <si>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</si>
  <si>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</si>
  <si>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</si>
  <si>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</si>
  <si>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</si>
  <si>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</si>
  <si>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</si>
  <si>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</si>
  <si>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</si>
  <si>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</si>
  <si>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</si>
  <si>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</si>
  <si>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</si>
  <si>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</si>
  <si>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</si>
  <si>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</si>
  <si>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</si>
  <si>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</si>
  <si>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</si>
  <si>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</si>
  <si>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</si>
  <si>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</si>
  <si>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</si>
  <si>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</si>
  <si>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</si>
  <si>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</si>
  <si>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</si>
  <si>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</si>
  <si>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</si>
  <si>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</si>
  <si>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</si>
  <si>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</si>
  <si>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</si>
  <si>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</si>
  <si>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</si>
  <si>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</si>
  <si>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</si>
  <si>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</si>
  <si>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</si>
  <si>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</si>
  <si>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</si>
  <si>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</si>
  <si>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</si>
  <si>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</si>
  <si>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</si>
  <si>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</si>
  <si>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</si>
  <si>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</si>
  <si>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</si>
  <si>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</si>
  <si>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</si>
  <si>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</si>
  <si>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</si>
  <si>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</si>
  <si>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</si>
  <si>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</si>
  <si>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</si>
  <si>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</si>
  <si>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</si>
  <si>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</si>
  <si>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</si>
  <si>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</si>
  <si>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</si>
  <si>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</si>
  <si>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</si>
  <si>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</si>
  <si>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</si>
  <si>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</si>
  <si>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</si>
  <si>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</si>
  <si>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</si>
  <si>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</si>
  <si>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</si>
  <si>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</si>
  <si>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</si>
  <si>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</si>
  <si>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</si>
  <si>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</si>
  <si>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</si>
  <si>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</si>
  <si>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</si>
  <si>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</si>
  <si>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</si>
  <si>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</si>
  <si>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</si>
  <si>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</si>
  <si>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</si>
  <si>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</si>
  <si>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</si>
  <si>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</si>
  <si>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</si>
  <si>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</si>
  <si>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</si>
  <si>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</si>
  <si>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</si>
  <si>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</si>
  <si>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</si>
  <si>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</si>
  <si>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</si>
  <si>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</si>
  <si>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</si>
  <si>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</si>
  <si>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</si>
  <si>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</si>
  <si>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</si>
  <si>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</si>
  <si>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</si>
  <si>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</si>
  <si>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</si>
  <si>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</si>
  <si>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</si>
  <si>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</si>
  <si>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</si>
  <si>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</si>
  <si>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</si>
  <si>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</si>
  <si>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</si>
  <si>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</si>
  <si>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</si>
  <si>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</si>
  <si>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</si>
  <si>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</si>
  <si>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</si>
  <si>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</si>
  <si>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</si>
  <si>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</si>
  <si>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</si>
  <si>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</si>
  <si>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</si>
  <si>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</si>
  <si>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</si>
  <si>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</si>
  <si>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</si>
  <si>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</si>
  <si>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</si>
  <si>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</si>
  <si>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</si>
  <si>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</si>
  <si>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</si>
  <si>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</si>
  <si>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</si>
  <si>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</si>
  <si>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</si>
  <si>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</si>
  <si>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</si>
  <si>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</si>
  <si>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</si>
  <si>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</si>
  <si>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</si>
  <si>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</si>
  <si>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</si>
  <si>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</si>
  <si>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</si>
  <si>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</si>
  <si>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</si>
  <si>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</si>
  <si>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</si>
  <si>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</si>
  <si>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</si>
  <si>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</si>
  <si>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</si>
  <si>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</si>
  <si>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</si>
  <si>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</si>
  <si>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</si>
  <si>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</si>
  <si>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</si>
  <si>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</si>
  <si>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</si>
  <si>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</si>
  <si>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</si>
  <si>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</si>
  <si>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</si>
  <si>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</si>
  <si>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</si>
  <si>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</si>
  <si>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</si>
  <si>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</si>
  <si>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</si>
  <si>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</si>
  <si>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</si>
  <si>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</si>
  <si>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</si>
  <si>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</si>
  <si>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</si>
  <si>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</si>
  <si>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</si>
  <si>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</si>
  <si>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</si>
  <si>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</si>
  <si>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</si>
  <si>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</si>
  <si>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</si>
  <si>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</si>
  <si>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</si>
  <si>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</si>
  <si>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</si>
  <si>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</si>
  <si>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</si>
  <si>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</si>
  <si>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</si>
  <si>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</si>
  <si>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</si>
  <si>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</si>
  <si>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</si>
  <si>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</si>
  <si>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</si>
  <si>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</si>
  <si>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</si>
  <si>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</si>
  <si>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</si>
  <si>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</si>
  <si>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</si>
  <si>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</si>
  <si>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</si>
  <si>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</si>
  <si>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</si>
  <si>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</si>
  <si>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</si>
  <si>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</si>
  <si>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</si>
  <si>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</si>
  <si>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</si>
  <si>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</si>
  <si>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</si>
  <si>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</si>
  <si>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</si>
  <si>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</si>
  <si>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</si>
  <si>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</si>
  <si>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</si>
  <si>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</si>
  <si>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</si>
  <si>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</si>
  <si>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</si>
  <si>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</si>
  <si>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</si>
  <si>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</si>
  <si>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</si>
  <si>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</si>
  <si>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</si>
  <si>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</si>
  <si>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</si>
  <si>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</si>
  <si>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</si>
  <si>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</si>
  <si>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</si>
  <si>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</si>
  <si>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</si>
  <si>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</si>
  <si>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</si>
  <si>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</si>
  <si>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</si>
  <si>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</si>
  <si>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</si>
  <si>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</si>
  <si>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</si>
  <si>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</si>
  <si>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</si>
  <si>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</si>
  <si>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</si>
  <si>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</si>
  <si>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</si>
  <si>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</si>
  <si>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</si>
  <si>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</si>
  <si>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</si>
  <si>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</si>
  <si>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</si>
  <si>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</si>
  <si>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</si>
  <si>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</si>
  <si>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</si>
  <si>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</si>
  <si>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</si>
  <si>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</si>
  <si>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</si>
  <si>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</si>
  <si>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</si>
  <si>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</si>
  <si>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</si>
  <si>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</si>
  <si>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</si>
  <si>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</si>
  <si>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</si>
  <si>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</si>
  <si>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</si>
  <si>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</si>
  <si>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</si>
  <si>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</si>
  <si>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</si>
  <si>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</si>
  <si>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</si>
  <si>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</si>
  <si>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</si>
  <si>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</si>
  <si>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</si>
  <si>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</si>
  <si>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</si>
  <si>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</si>
  <si>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</si>
  <si>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</si>
  <si>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</si>
  <si>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</si>
  <si>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</si>
  <si>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</si>
  <si>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</si>
  <si>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</si>
  <si>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</si>
  <si>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</si>
  <si>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</si>
  <si>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</si>
  <si>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</si>
  <si>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</si>
  <si>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</si>
  <si>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</si>
  <si>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</si>
  <si>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</si>
  <si>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</si>
  <si>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</si>
  <si>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</si>
  <si>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</si>
  <si>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</si>
  <si>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</si>
  <si>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</si>
  <si>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</si>
  <si>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</si>
  <si>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</si>
  <si>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</si>
  <si>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</si>
  <si>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</si>
  <si>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</si>
  <si>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</si>
  <si>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</si>
  <si>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</si>
  <si>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</si>
  <si>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</si>
  <si>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</si>
  <si>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</si>
  <si>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</si>
  <si>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</si>
  <si>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</si>
  <si>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</si>
  <si>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</si>
  <si>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</si>
  <si>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</si>
  <si>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</si>
  <si>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</si>
  <si>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</si>
  <si>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</si>
  <si>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</si>
  <si>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</si>
  <si>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</si>
  <si>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</si>
  <si>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</si>
  <si>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</si>
  <si>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</si>
  <si>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</si>
  <si>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</si>
  <si>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</si>
  <si>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</si>
  <si>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</si>
  <si>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</si>
  <si>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</si>
  <si>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</si>
  <si>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</si>
  <si>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</si>
  <si>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</si>
  <si>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</si>
  <si>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</si>
  <si>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</si>
  <si>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</si>
  <si>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</si>
  <si>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</si>
  <si>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</si>
  <si>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</si>
  <si>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</si>
  <si>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</si>
  <si>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</si>
  <si>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</si>
  <si>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</si>
  <si>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</si>
  <si>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</si>
  <si>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</si>
  <si>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</si>
  <si>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</si>
  <si>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</si>
  <si>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</si>
  <si>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</si>
  <si>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</si>
  <si>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</si>
  <si>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</si>
  <si>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</si>
  <si>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</si>
  <si>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</si>
  <si>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</si>
  <si>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</si>
  <si>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</si>
  <si>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</si>
  <si>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</si>
  <si>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</si>
  <si>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</si>
  <si>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</si>
  <si>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</si>
  <si>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</si>
  <si>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</si>
  <si>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</si>
  <si>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</si>
  <si>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</si>
  <si>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</si>
  <si>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</si>
  <si>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</si>
  <si>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</si>
  <si>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</si>
  <si>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</si>
  <si>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</si>
  <si>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</si>
  <si>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</si>
  <si>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</si>
  <si>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</si>
  <si>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</si>
  <si>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</si>
  <si>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</si>
  <si>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</si>
  <si>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</si>
  <si>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</si>
  <si>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</si>
  <si>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</si>
  <si>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</si>
  <si>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</si>
  <si>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</si>
  <si>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</si>
  <si>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</si>
  <si>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</si>
  <si>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</si>
  <si>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</si>
  <si>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</si>
  <si>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</si>
  <si>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</si>
  <si>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</si>
  <si>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</si>
  <si>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</si>
  <si>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</si>
  <si>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</si>
  <si>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</si>
  <si>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</si>
  <si>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</si>
  <si>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</si>
  <si>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</si>
  <si>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</si>
  <si>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</si>
  <si>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</si>
  <si>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</si>
  <si>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</si>
  <si>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</si>
  <si>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</si>
  <si>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</si>
  <si>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</si>
  <si>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</si>
  <si>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</si>
  <si>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</si>
  <si>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</si>
  <si>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</si>
  <si>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</si>
  <si>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</si>
  <si>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</si>
  <si>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</si>
  <si>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</si>
  <si>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</si>
  <si>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</si>
  <si>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</si>
  <si>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</si>
  <si>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</si>
  <si>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</si>
  <si>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</si>
  <si>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</si>
  <si>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</si>
  <si>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</si>
  <si>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</si>
  <si>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</si>
  <si>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</si>
  <si>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</si>
  <si>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</si>
  <si>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</si>
  <si>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</si>
  <si>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</si>
  <si>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</si>
  <si>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</si>
  <si>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</si>
  <si>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</si>
  <si>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</si>
  <si>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</si>
  <si>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</si>
  <si>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</si>
  <si>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</si>
  <si>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</si>
  <si>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</si>
  <si>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</si>
  <si>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</si>
  <si>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</si>
  <si>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</si>
  <si>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</si>
  <si>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</si>
  <si>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</si>
  <si>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</si>
  <si>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</si>
  <si>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</si>
  <si>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</si>
  <si>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</si>
  <si>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</si>
  <si>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</si>
  <si>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</si>
  <si>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</si>
  <si>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</si>
  <si>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</si>
  <si>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</si>
  <si>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</si>
  <si>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</si>
  <si>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</si>
  <si>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</si>
  <si>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</si>
  <si>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</si>
  <si>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</si>
  <si>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</si>
  <si>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</si>
  <si>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</si>
  <si>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</si>
  <si>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</si>
  <si>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</si>
  <si>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</si>
  <si>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</si>
  <si>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</si>
  <si>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</si>
  <si>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</si>
  <si>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</si>
  <si>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</si>
  <si>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</si>
  <si>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</si>
  <si>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</si>
  <si>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</si>
  <si>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</si>
  <si>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</si>
  <si>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</si>
  <si>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</si>
  <si>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</si>
  <si>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</si>
  <si>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</si>
  <si>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</si>
  <si>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</si>
  <si>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</si>
  <si>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</si>
  <si>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</si>
  <si>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</si>
  <si>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</si>
  <si>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</si>
  <si>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</si>
  <si>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</si>
  <si>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</si>
  <si>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</si>
  <si>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</si>
  <si>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</si>
  <si>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</si>
  <si>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</si>
  <si>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</si>
  <si>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</si>
  <si>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</si>
  <si>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</si>
  <si>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</si>
  <si>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</si>
  <si>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</si>
  <si>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</si>
  <si>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</si>
  <si>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</si>
  <si>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</si>
  <si>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</si>
  <si>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</si>
  <si>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</si>
  <si>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</si>
  <si>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</si>
  <si>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</si>
  <si>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</si>
  <si>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</si>
  <si>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</si>
  <si>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</si>
  <si>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</si>
  <si>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</si>
  <si>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</si>
  <si>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</si>
  <si>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</si>
  <si>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</si>
  <si>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</si>
  <si>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</si>
  <si>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</si>
  <si>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</si>
  <si>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</si>
  <si>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</si>
  <si>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</si>
  <si>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</si>
  <si>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</si>
  <si>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</si>
  <si>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</si>
  <si>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</si>
  <si>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</si>
  <si>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</si>
  <si>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</si>
  <si>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</si>
  <si>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</si>
  <si>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</si>
  <si>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</si>
  <si>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</si>
  <si>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</si>
  <si>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</si>
  <si>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</si>
  <si>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</si>
  <si>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</si>
  <si>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</si>
  <si>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</si>
  <si>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</si>
  <si>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</si>
  <si>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</si>
  <si>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</si>
  <si>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</si>
  <si>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</si>
  <si>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</si>
  <si>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</si>
  <si>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</si>
  <si>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</si>
  <si>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</si>
  <si>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</si>
  <si>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</si>
  <si>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</si>
  <si>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</si>
  <si>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</si>
  <si>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</si>
  <si>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</si>
  <si>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</si>
  <si>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</si>
  <si>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</si>
  <si>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</si>
  <si>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</si>
  <si>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</si>
  <si>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</si>
  <si>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</si>
  <si>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</si>
  <si>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</si>
  <si>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</si>
  <si>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</si>
  <si>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</si>
  <si>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</si>
  <si>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</si>
  <si>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</si>
  <si>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</si>
  <si>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</si>
  <si>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</si>
  <si>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</si>
  <si>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</si>
  <si>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</si>
  <si>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</si>
  <si>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</si>
  <si>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</si>
  <si>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</si>
  <si>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</si>
  <si>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</si>
  <si>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</si>
  <si>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</si>
  <si>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</si>
  <si>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</si>
  <si>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</si>
  <si>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</si>
  <si>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</si>
  <si>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</si>
  <si>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</si>
  <si>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</si>
  <si>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</si>
  <si>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</si>
  <si>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</si>
  <si>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</si>
  <si>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</si>
  <si>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</si>
  <si>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</si>
  <si>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</si>
  <si>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</si>
  <si>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</si>
  <si>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</si>
  <si>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</si>
  <si>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</si>
  <si>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</si>
  <si>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</si>
  <si>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</si>
  <si>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</si>
  <si>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</si>
  <si>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</si>
  <si>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</si>
  <si>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</si>
  <si>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</si>
  <si>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</si>
  <si>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</si>
  <si>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</si>
  <si>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</si>
  <si>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</si>
  <si>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</si>
  <si>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</si>
  <si>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</si>
  <si>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</si>
  <si>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</si>
  <si>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</si>
  <si>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</si>
  <si>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</si>
  <si>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</si>
  <si>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</si>
  <si>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</si>
  <si>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</si>
  <si>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</si>
  <si>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</si>
  <si>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</si>
  <si>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</si>
  <si>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</si>
  <si>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</si>
  <si>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</si>
  <si>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</si>
  <si>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</si>
  <si>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</si>
  <si>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</si>
  <si>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</si>
  <si>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</si>
  <si>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</si>
  <si>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</si>
  <si>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</si>
  <si>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</si>
  <si>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</si>
  <si>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</si>
  <si>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</si>
  <si>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</si>
  <si>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</si>
  <si>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</si>
  <si>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</si>
  <si>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</si>
  <si>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</si>
  <si>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</si>
  <si>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</si>
  <si>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</si>
  <si>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</si>
  <si>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</si>
  <si>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</si>
  <si>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</si>
  <si>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</si>
  <si>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</si>
  <si>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</si>
  <si>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</si>
  <si>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</si>
  <si>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</si>
  <si>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</si>
  <si>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</si>
  <si>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</si>
  <si>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</si>
  <si>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</si>
  <si>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</si>
  <si>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</si>
  <si>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</si>
  <si>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</si>
  <si>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</si>
  <si>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</si>
  <si>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</si>
  <si>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</si>
  <si>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</si>
  <si>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</si>
  <si>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</si>
  <si>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</si>
  <si>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</si>
  <si>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</si>
  <si>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</si>
  <si>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</si>
  <si>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</si>
  <si>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</si>
  <si>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</si>
  <si>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</si>
  <si>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</si>
  <si>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</si>
  <si>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</si>
  <si>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</si>
  <si>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</si>
  <si>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</si>
  <si>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</si>
  <si>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</si>
  <si>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</si>
  <si>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</si>
  <si>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</si>
  <si>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</si>
  <si>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</si>
  <si>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</si>
  <si>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</si>
  <si>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</si>
  <si>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</si>
  <si>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</si>
  <si>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</si>
  <si>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</si>
  <si>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</si>
  <si>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</si>
  <si>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</si>
  <si>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</si>
  <si>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</si>
  <si>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</si>
  <si>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</si>
  <si>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</si>
  <si>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</si>
  <si>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</si>
  <si>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</si>
  <si>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</si>
  <si>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</si>
  <si>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</si>
  <si>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</si>
  <si>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</si>
  <si>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</si>
  <si>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</si>
  <si>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</si>
  <si>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</si>
  <si>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</si>
  <si>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</si>
  <si>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</si>
  <si>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</si>
  <si>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</si>
  <si>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</si>
  <si>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</si>
  <si>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</si>
  <si>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</si>
  <si>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</si>
  <si>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</si>
  <si>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</si>
  <si>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</si>
  <si>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</si>
  <si>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</si>
  <si>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</si>
  <si>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</si>
  <si>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</si>
  <si>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</si>
  <si>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</si>
  <si>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</si>
  <si>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</si>
  <si>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</si>
  <si>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</si>
  <si>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</si>
  <si>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</si>
  <si>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</si>
  <si>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</si>
  <si>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</si>
  <si>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</si>
  <si>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</si>
  <si>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</si>
  <si>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</si>
  <si>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</si>
  <si>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</si>
  <si>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</si>
  <si>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</si>
  <si>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</si>
  <si>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</si>
  <si>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</si>
  <si>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</si>
  <si>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</si>
  <si>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</si>
  <si>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</si>
  <si>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</si>
  <si>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</si>
  <si>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</si>
  <si>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</si>
  <si>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</si>
  <si>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</si>
  <si>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</si>
  <si>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</si>
  <si>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</si>
  <si>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</si>
  <si>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</si>
  <si>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</si>
  <si>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</si>
  <si>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</si>
  <si>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</si>
  <si>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</si>
  <si>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</si>
  <si>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</si>
  <si>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</si>
  <si>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</si>
  <si>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</si>
  <si>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</si>
  <si>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</si>
  <si>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</si>
  <si>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</si>
  <si>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</si>
  <si>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</si>
  <si>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</si>
  <si>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</si>
  <si>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</si>
  <si>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</si>
  <si>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</si>
  <si>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</si>
  <si>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</si>
  <si>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</si>
  <si>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</si>
  <si>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</si>
  <si>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</si>
  <si>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</si>
  <si>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</si>
  <si>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</si>
  <si>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</si>
  <si>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</si>
  <si>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</si>
  <si>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</si>
  <si>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</si>
  <si>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</si>
  <si>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</si>
  <si>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</si>
  <si>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</si>
  <si>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</si>
  <si>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</si>
  <si>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</si>
  <si>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</si>
  <si>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</si>
  <si>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</si>
  <si>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</si>
  <si>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</si>
  <si>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</si>
  <si>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</si>
  <si>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</si>
  <si>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</si>
  <si>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</si>
  <si>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</si>
  <si>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</si>
  <si>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</si>
  <si>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</si>
  <si>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</si>
  <si>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</si>
  <si>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</si>
  <si>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</si>
  <si>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</si>
  <si>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</si>
  <si>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</si>
  <si>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</si>
  <si>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</si>
  <si>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</si>
  <si>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</si>
  <si>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</si>
  <si>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</si>
  <si>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</si>
  <si>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</si>
  <si>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</si>
  <si>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</si>
  <si>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</si>
  <si>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</si>
  <si>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</si>
  <si>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</si>
  <si>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</si>
  <si>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</si>
  <si>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</si>
  <si>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</si>
  <si>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</si>
  <si>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</si>
  <si>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</si>
  <si>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</si>
  <si>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</si>
  <si>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</si>
  <si>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</si>
  <si>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</si>
  <si>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</si>
  <si>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</si>
  <si>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</si>
  <si>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</si>
  <si>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</si>
  <si>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</si>
  <si>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</si>
  <si>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</si>
  <si>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</si>
  <si>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</si>
  <si>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</si>
  <si>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</si>
  <si>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</si>
  <si>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</si>
  <si>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</si>
  <si>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</si>
  <si>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</si>
  <si>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</si>
  <si>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</si>
  <si>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</si>
  <si>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</si>
  <si>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</si>
  <si>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</si>
  <si>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</si>
  <si>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</si>
  <si>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</si>
  <si>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</si>
  <si>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</si>
  <si>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</si>
  <si>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</si>
  <si>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</si>
  <si>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</si>
  <si>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</si>
  <si>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</si>
  <si>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</si>
  <si>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</si>
  <si>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</si>
  <si>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</si>
  <si>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</si>
  <si>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</si>
  <si>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</si>
  <si>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</si>
  <si>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</si>
  <si>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</si>
  <si>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</si>
  <si>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</si>
  <si>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</si>
  <si>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</si>
  <si>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</si>
  <si>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</si>
  <si>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</si>
  <si>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</si>
  <si>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</si>
  <si>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</si>
  <si>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</si>
  <si>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</si>
  <si>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</si>
  <si>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</si>
  <si>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</si>
  <si>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</si>
  <si>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</si>
  <si>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</si>
  <si>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</si>
  <si>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</si>
  <si>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</si>
  <si>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</si>
  <si>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</si>
  <si>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</si>
  <si>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</si>
  <si>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</si>
  <si>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</si>
  <si>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</si>
  <si>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</si>
  <si>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</si>
  <si>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</si>
  <si>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</si>
  <si>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</si>
  <si>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</si>
  <si>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</si>
  <si>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</si>
  <si>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</si>
  <si>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</si>
  <si>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</si>
  <si>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</si>
  <si>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</si>
  <si>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</si>
  <si>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</si>
  <si>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</si>
  <si>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</si>
  <si>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</si>
  <si>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</si>
  <si>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</si>
  <si>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</si>
  <si>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</si>
  <si>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</si>
  <si>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</si>
  <si>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</si>
  <si>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</si>
  <si>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</si>
  <si>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</si>
  <si>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</si>
  <si>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</si>
  <si>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</si>
  <si>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</si>
  <si>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</si>
  <si>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</si>
  <si>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</si>
  <si>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</si>
  <si>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</si>
  <si>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</si>
  <si>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</si>
  <si>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</si>
  <si>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</si>
  <si>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</si>
  <si>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</si>
  <si>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</si>
  <si>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</si>
  <si>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</si>
  <si>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</si>
  <si>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</si>
  <si>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</si>
  <si>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</si>
  <si>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</si>
  <si>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</si>
  <si>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</si>
  <si>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</si>
  <si>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</si>
  <si>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</si>
  <si>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</si>
  <si>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</si>
  <si>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</si>
  <si>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</si>
  <si>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</si>
  <si>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</si>
  <si>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</si>
  <si>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</si>
  <si>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</si>
  <si>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</si>
  <si>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</si>
  <si>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</si>
  <si>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</si>
  <si>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</si>
  <si>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</si>
  <si>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</si>
  <si>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</si>
  <si>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</si>
  <si>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</si>
  <si>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</si>
  <si>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</si>
  <si>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</si>
  <si>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</si>
  <si>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</si>
  <si>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</si>
  <si>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</si>
  <si>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</si>
  <si>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</si>
  <si>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</si>
  <si>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</si>
  <si>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</si>
  <si>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</si>
  <si>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</si>
  <si>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</si>
  <si>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</si>
  <si>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</si>
  <si>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</si>
  <si>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</si>
  <si>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</si>
  <si>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</si>
  <si>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</si>
  <si>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</si>
  <si>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</si>
  <si>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</si>
  <si>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</si>
  <si>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</si>
  <si>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</si>
  <si>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</si>
  <si>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</si>
  <si>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</si>
  <si>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</si>
  <si>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</si>
  <si>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</si>
  <si>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</si>
  <si>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</si>
  <si>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</si>
  <si>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</si>
  <si>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</si>
  <si>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</si>
  <si>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</si>
  <si>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</si>
  <si>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</si>
  <si>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</si>
  <si>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</si>
  <si>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</si>
  <si>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</si>
  <si>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</si>
  <si>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</si>
  <si>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</si>
  <si>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</si>
  <si>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</si>
  <si>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</si>
  <si>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</si>
  <si>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</si>
  <si>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</si>
  <si>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</si>
  <si>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</si>
  <si>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</si>
  <si>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</si>
  <si>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</si>
  <si>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</si>
  <si>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</si>
  <si>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</si>
  <si>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</si>
  <si>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</si>
  <si>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</si>
  <si>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</si>
  <si>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</si>
  <si>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</si>
  <si>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</si>
  <si>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</si>
  <si>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</si>
  <si>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</si>
  <si>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</si>
  <si>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</si>
  <si>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</si>
  <si>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</si>
  <si>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</si>
  <si>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</si>
  <si>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</si>
  <si>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</si>
  <si>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</si>
  <si>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</si>
  <si>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</si>
  <si>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</si>
  <si>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</si>
  <si>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</si>
  <si>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</si>
  <si>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</si>
  <si>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</si>
  <si>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</si>
  <si>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</si>
  <si>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</si>
  <si>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</si>
  <si>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</si>
  <si>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</si>
  <si>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</si>
  <si>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</si>
  <si>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</si>
  <si>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</si>
  <si>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</si>
  <si>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</si>
  <si>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</si>
  <si>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</si>
  <si>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</si>
  <si>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</si>
  <si>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</si>
  <si>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</si>
  <si>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</si>
  <si>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</si>
  <si>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</si>
  <si>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</si>
  <si>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</si>
  <si>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</si>
  <si>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</si>
  <si>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</si>
  <si>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</si>
  <si>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</si>
  <si>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</si>
  <si>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</si>
  <si>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</si>
  <si>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</si>
  <si>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</si>
  <si>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</si>
  <si>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</si>
  <si>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</si>
  <si>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</si>
  <si>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</si>
  <si>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</si>
  <si>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</si>
  <si>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</si>
  <si>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</si>
  <si>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</si>
  <si>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</si>
  <si>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</si>
  <si>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</si>
  <si>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</si>
  <si>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</si>
  <si>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</si>
  <si>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</si>
  <si>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</si>
  <si>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</si>
  <si>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</si>
  <si>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</si>
  <si>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</si>
  <si>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</si>
  <si>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</si>
  <si>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</si>
  <si>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</si>
  <si>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</si>
  <si>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</si>
  <si>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</si>
  <si>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</si>
  <si>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</si>
  <si>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</si>
  <si>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</si>
  <si>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</si>
  <si>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</si>
  <si>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</si>
  <si>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</si>
  <si>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</si>
  <si>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</si>
  <si>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</si>
  <si>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</si>
  <si>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</si>
  <si>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</si>
  <si>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</si>
  <si>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</si>
  <si>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</si>
  <si>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</si>
  <si>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</si>
  <si>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</si>
  <si>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</si>
  <si>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</si>
  <si>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</si>
  <si>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</si>
  <si>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</si>
  <si>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</si>
  <si>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</si>
  <si>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</si>
  <si>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</si>
  <si>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</si>
  <si>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</si>
  <si>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</si>
  <si>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</si>
  <si>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</si>
  <si>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</si>
  <si>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</si>
  <si>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</si>
  <si>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</si>
  <si>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</si>
  <si>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</si>
  <si>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</si>
  <si>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</si>
  <si>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</si>
  <si>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</si>
  <si>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</si>
  <si>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</si>
  <si>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</si>
  <si>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</si>
  <si>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</si>
  <si>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</si>
  <si>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</si>
  <si>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</si>
  <si>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</si>
  <si>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</si>
  <si>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</si>
  <si>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</si>
  <si>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</si>
  <si>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</si>
  <si>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</si>
  <si>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</si>
  <si>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</si>
  <si>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</si>
  <si>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</si>
  <si>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</si>
  <si>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</si>
  <si>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</si>
  <si>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</si>
  <si>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</si>
  <si>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</si>
  <si>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</si>
  <si>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</si>
  <si>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</si>
  <si>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</si>
  <si>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</si>
  <si>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</si>
  <si>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</si>
  <si>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</si>
  <si>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</si>
  <si>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</si>
  <si>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</si>
  <si>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</si>
  <si>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</si>
  <si>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</si>
  <si>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</si>
  <si>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</si>
  <si>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</si>
  <si>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</si>
  <si>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</si>
  <si>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</si>
  <si>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</si>
  <si>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</si>
  <si>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</si>
  <si>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</si>
  <si>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</si>
  <si>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</si>
  <si>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</si>
  <si>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</si>
  <si>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</si>
  <si>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</si>
  <si>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</si>
  <si>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</si>
  <si>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</si>
  <si>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</si>
  <si>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</si>
  <si>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</si>
  <si>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</si>
  <si>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</si>
  <si>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</si>
  <si>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</si>
  <si>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</si>
  <si>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</si>
  <si>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</si>
  <si>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</si>
  <si>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</si>
  <si>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</si>
  <si>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</si>
  <si>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</si>
  <si>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</si>
  <si>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</si>
  <si>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</si>
  <si>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</si>
  <si>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</si>
  <si>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</si>
  <si>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</si>
  <si>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</si>
  <si>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</si>
  <si>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</si>
  <si>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</si>
  <si>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</si>
  <si>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</si>
  <si>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</si>
  <si>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</si>
  <si>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</si>
  <si>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</si>
  <si>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</si>
  <si>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</si>
  <si>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</si>
  <si>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</si>
  <si>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</si>
  <si>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</si>
  <si>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</si>
  <si>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</si>
  <si>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</si>
  <si>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</si>
  <si>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</si>
  <si>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</si>
  <si>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</si>
  <si>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</si>
  <si>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</si>
  <si>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</si>
  <si>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</si>
  <si>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</si>
  <si>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</si>
  <si>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</si>
  <si>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</si>
  <si>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</si>
  <si>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</si>
  <si>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</si>
  <si>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</si>
  <si>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</si>
  <si>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</si>
  <si>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</si>
  <si>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</si>
  <si>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</si>
  <si>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</si>
  <si>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</si>
  <si>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</si>
  <si>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</si>
  <si>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</si>
  <si>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</si>
  <si>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</si>
  <si>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</si>
  <si>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</si>
  <si>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</si>
  <si>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</si>
  <si>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</si>
  <si>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</si>
  <si>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</si>
  <si>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</si>
  <si>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</si>
  <si>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</si>
  <si>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</si>
  <si>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</si>
  <si>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</si>
  <si>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</si>
  <si>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</si>
  <si>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</si>
  <si>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</si>
  <si>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</si>
  <si>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</si>
  <si>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</si>
  <si>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</si>
  <si>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</si>
  <si>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</si>
  <si>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</si>
  <si>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</si>
  <si>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</si>
  <si>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</si>
  <si>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</si>
  <si>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</si>
  <si>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</si>
  <si>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</si>
  <si>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</si>
  <si>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</si>
  <si>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</si>
  <si>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</si>
  <si>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</si>
  <si>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</si>
  <si>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</si>
  <si>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</si>
  <si>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</si>
  <si>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</si>
  <si>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</si>
  <si>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</si>
  <si>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</si>
  <si>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</si>
  <si>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</si>
  <si>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</si>
  <si>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</si>
  <si>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</si>
  <si>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</si>
  <si>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</si>
  <si>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</si>
  <si>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</si>
  <si>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</si>
  <si>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</si>
  <si>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</si>
  <si>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</si>
  <si>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</si>
  <si>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</si>
  <si>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</si>
  <si>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</si>
  <si>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</si>
  <si>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</si>
  <si>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</si>
  <si>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</si>
  <si>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</si>
  <si>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</si>
  <si>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</si>
  <si>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</si>
  <si>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</si>
  <si>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</si>
  <si>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</si>
  <si>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</si>
  <si>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</si>
  <si>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</si>
  <si>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</si>
  <si>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</si>
  <si>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</si>
  <si>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</si>
  <si>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</si>
  <si>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</si>
  <si>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</si>
  <si>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</si>
  <si>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</si>
  <si>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</si>
  <si>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</si>
  <si>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</si>
  <si>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</si>
  <si>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</si>
  <si>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</si>
  <si>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</si>
  <si>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</si>
  <si>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</si>
  <si>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</si>
  <si>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</si>
  <si>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</si>
  <si>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</si>
  <si>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</si>
  <si>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</si>
  <si>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</si>
  <si>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</si>
  <si>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</si>
  <si>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</si>
  <si>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</si>
  <si>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</si>
  <si>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</si>
  <si>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</si>
  <si>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</si>
  <si>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</si>
  <si>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</si>
  <si>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</si>
  <si>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</si>
  <si>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</si>
  <si>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</si>
  <si>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</si>
  <si>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</si>
  <si>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</si>
  <si>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</si>
  <si>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</si>
  <si>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</si>
  <si>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</si>
  <si>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</si>
  <si>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</si>
  <si>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</si>
  <si>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</si>
  <si>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</si>
  <si>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</si>
  <si>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</si>
  <si>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</si>
  <si>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</si>
  <si>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</si>
  <si>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</si>
  <si>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</si>
  <si>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</si>
  <si>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</si>
  <si>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</si>
  <si>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</si>
  <si>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</si>
  <si>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</si>
  <si>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</si>
  <si>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</si>
  <si>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</si>
  <si>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</si>
  <si>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</si>
  <si>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</si>
  <si>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</si>
  <si>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</si>
  <si>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</si>
  <si>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</si>
  <si>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</si>
  <si>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</si>
  <si>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</si>
  <si>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</si>
  <si>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</si>
  <si>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</si>
  <si>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</si>
  <si>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</si>
  <si>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</si>
  <si>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</si>
  <si>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</si>
  <si>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</si>
  <si>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</si>
  <si>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</si>
  <si>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</si>
  <si>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</si>
  <si>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</si>
  <si>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</si>
  <si>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</si>
  <si>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</si>
  <si>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</si>
  <si>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</si>
  <si>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</si>
  <si>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</si>
  <si>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</si>
  <si>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</si>
  <si>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</si>
  <si>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</si>
  <si>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</si>
  <si>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</si>
  <si>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</si>
  <si>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</si>
  <si>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</si>
  <si>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</si>
  <si>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</si>
  <si>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</si>
  <si>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</si>
  <si>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</si>
  <si>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</si>
  <si>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</si>
  <si>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</si>
  <si>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</si>
  <si>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</si>
  <si>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</si>
  <si>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</si>
  <si>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</si>
  <si>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</si>
  <si>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</si>
  <si>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</si>
  <si>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</si>
  <si>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</si>
  <si>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</si>
  <si>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</si>
  <si>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</si>
  <si>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</si>
  <si>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</si>
  <si>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</si>
  <si>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</si>
  <si>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</si>
  <si>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</si>
  <si>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</si>
  <si>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</si>
  <si>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</si>
  <si>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</si>
  <si>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</si>
  <si>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</si>
  <si>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</si>
  <si>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</si>
  <si>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</si>
  <si>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</si>
  <si>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</si>
  <si>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</si>
  <si>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</si>
  <si>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</si>
  <si>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</si>
  <si>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</si>
  <si>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</si>
  <si>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</si>
  <si>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</si>
  <si>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</si>
  <si>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</si>
  <si>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</si>
  <si>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</si>
  <si>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</si>
  <si>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</si>
  <si>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</si>
  <si>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</si>
  <si>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</si>
  <si>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</si>
  <si>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</si>
  <si>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</si>
  <si>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</si>
  <si>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</si>
  <si>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</si>
  <si>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</si>
  <si>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</si>
  <si>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</si>
  <si>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</si>
  <si>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</si>
  <si>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</si>
  <si>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</si>
  <si>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</si>
  <si>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</si>
  <si>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</si>
  <si>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</si>
  <si>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</si>
  <si>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</si>
  <si>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</si>
  <si>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</si>
  <si>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</si>
  <si>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</si>
  <si>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</si>
  <si>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</si>
  <si>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</si>
  <si>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</si>
  <si>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</si>
  <si>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</si>
  <si>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</si>
  <si>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</si>
  <si>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</si>
  <si>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</si>
  <si>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</si>
  <si>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</si>
  <si>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</si>
  <si>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</si>
  <si>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</si>
  <si>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</si>
  <si>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</si>
  <si>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</si>
  <si>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</si>
  <si>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</si>
  <si>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</si>
  <si>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</si>
  <si>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</si>
  <si>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</si>
  <si>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</si>
  <si>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</si>
  <si>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</si>
  <si>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</si>
  <si>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</si>
  <si>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</si>
  <si>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</si>
  <si>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</si>
  <si>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</si>
  <si>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</si>
  <si>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</si>
  <si>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</si>
  <si>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</si>
  <si>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</si>
  <si>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</si>
  <si>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</si>
  <si>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</si>
  <si>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</si>
  <si>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</si>
  <si>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</si>
  <si>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</si>
  <si>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</si>
  <si>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</si>
  <si>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</si>
  <si>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</si>
  <si>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</si>
  <si>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</si>
  <si>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</si>
  <si>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</si>
  <si>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</si>
  <si>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</si>
  <si>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</si>
  <si>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</si>
  <si>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</si>
  <si>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</si>
  <si>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</si>
  <si>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</si>
  <si>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</si>
  <si>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</si>
  <si>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</si>
  <si>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</si>
  <si>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</si>
  <si>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</si>
  <si>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</si>
  <si>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</si>
  <si>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</si>
  <si>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</si>
  <si>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</si>
  <si>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</si>
  <si>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</si>
  <si>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</si>
  <si>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</si>
  <si>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</si>
  <si>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</si>
  <si>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</si>
  <si>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</si>
  <si>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</si>
  <si>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</si>
  <si>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</si>
  <si>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</si>
  <si>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</si>
  <si>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</si>
  <si>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</si>
  <si>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</si>
  <si>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</si>
  <si>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</si>
  <si>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</si>
  <si>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</si>
  <si>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</si>
  <si>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</si>
  <si>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</si>
  <si>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</si>
  <si>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</si>
  <si>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</si>
  <si>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</si>
  <si>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</si>
  <si>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</si>
  <si>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</si>
  <si>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</si>
  <si>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</si>
  <si>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</si>
  <si>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</si>
  <si>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</si>
  <si>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</si>
  <si>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</si>
  <si>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</si>
  <si>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</si>
  <si>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</si>
  <si>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</si>
  <si>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</si>
  <si>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</si>
  <si>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</si>
  <si>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</si>
  <si>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</si>
  <si>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</si>
  <si>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</si>
  <si>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</si>
  <si>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</si>
  <si>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</si>
  <si>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</si>
  <si>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</si>
  <si>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</si>
  <si>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</si>
  <si>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</si>
  <si>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</si>
  <si>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</si>
  <si>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</si>
  <si>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</si>
  <si>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</si>
  <si>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</si>
  <si>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</si>
  <si>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</si>
  <si>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</si>
  <si>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</si>
  <si>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</si>
  <si>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</si>
  <si>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</si>
  <si>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</si>
  <si>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</si>
  <si>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</si>
  <si>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</si>
  <si>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</si>
  <si>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</si>
  <si>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</si>
  <si>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</si>
  <si>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</si>
  <si>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</si>
  <si>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</si>
  <si>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</si>
  <si>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</si>
  <si>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</si>
  <si>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</si>
  <si>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</si>
  <si>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</si>
  <si>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</si>
  <si>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</si>
  <si>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</si>
  <si>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</si>
  <si>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</si>
  <si>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</si>
  <si>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</si>
  <si>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</si>
  <si>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</si>
  <si>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</si>
  <si>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</si>
  <si>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</si>
  <si>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</si>
  <si>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</si>
  <si>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</si>
  <si>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</si>
  <si>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</si>
  <si>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</si>
  <si>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</si>
  <si>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</si>
  <si>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</si>
  <si>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</si>
  <si>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</si>
  <si>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</si>
  <si>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</si>
  <si>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</si>
  <si>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</si>
  <si>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</si>
  <si>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</si>
  <si>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</si>
  <si>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</si>
  <si>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</si>
  <si>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</si>
  <si>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</si>
  <si>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</si>
  <si>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</si>
  <si>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</si>
  <si>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</si>
  <si>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</si>
  <si>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</si>
  <si>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</si>
  <si>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</si>
  <si>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</si>
  <si>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</si>
  <si>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</si>
  <si>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</si>
  <si>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</si>
  <si>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</si>
  <si>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</si>
  <si>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</si>
  <si>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</si>
  <si>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</si>
  <si>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</si>
  <si>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</si>
  <si>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</si>
  <si>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</si>
  <si>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</si>
  <si>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</si>
  <si>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</si>
  <si>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</si>
  <si>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</si>
  <si>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</si>
  <si>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</si>
  <si>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</si>
  <si>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</si>
  <si>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</si>
  <si>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</si>
  <si>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</si>
  <si>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</si>
  <si>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</si>
  <si>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</si>
  <si>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</si>
  <si>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</si>
  <si>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</si>
  <si>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</si>
  <si>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</si>
  <si>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</si>
  <si>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</si>
  <si>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</si>
  <si>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</si>
  <si>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</si>
  <si>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</si>
  <si>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</si>
  <si>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</si>
  <si>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</si>
  <si>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</si>
  <si>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</si>
  <si>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</si>
  <si>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</si>
  <si>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</si>
  <si>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</si>
  <si>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</si>
  <si>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</si>
  <si>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</si>
  <si>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</si>
  <si>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</si>
  <si>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</si>
  <si>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</si>
  <si>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</si>
  <si>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</si>
  <si>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</si>
  <si>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</si>
  <si>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</si>
  <si>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</si>
  <si>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</si>
  <si>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</si>
  <si>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</si>
  <si>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</si>
  <si>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</si>
  <si>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</si>
  <si>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</si>
  <si>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</si>
  <si>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</si>
  <si>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</si>
  <si>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</si>
  <si>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</si>
  <si>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</si>
  <si>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</si>
  <si>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</si>
  <si>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</si>
  <si>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</si>
  <si>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</si>
  <si>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</si>
  <si>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</si>
  <si>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</si>
  <si>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</si>
  <si>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</si>
  <si>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</si>
  <si>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</si>
  <si>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</si>
  <si>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</si>
  <si>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</si>
  <si>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</si>
  <si>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</si>
  <si>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</si>
  <si>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</si>
  <si>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</si>
  <si>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</si>
  <si>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</si>
  <si>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</si>
  <si>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</si>
  <si>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</si>
  <si>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</si>
  <si>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</si>
  <si>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</si>
  <si>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</si>
  <si>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</si>
  <si>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</si>
  <si>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</si>
  <si>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</si>
  <si>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</si>
  <si>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</si>
  <si>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</si>
  <si>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</si>
  <si>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</si>
  <si>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</si>
  <si>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</si>
  <si>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</si>
  <si>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</si>
  <si>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</si>
  <si>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</si>
  <si>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</si>
  <si>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</si>
  <si>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</si>
  <si>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</si>
  <si>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</si>
  <si>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</si>
  <si>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</si>
  <si>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</si>
  <si>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</si>
  <si>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</si>
  <si>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</si>
  <si>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</si>
  <si>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</si>
  <si>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</si>
  <si>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</si>
  <si>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</si>
  <si>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</si>
  <si>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</si>
  <si>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</si>
  <si>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</si>
  <si>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</si>
  <si>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</si>
  <si>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</si>
  <si>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</si>
  <si>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</si>
  <si>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</si>
  <si>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</si>
  <si>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</si>
  <si>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</si>
  <si>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</si>
  <si>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</si>
  <si>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</si>
  <si>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</si>
  <si>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</si>
  <si>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</si>
  <si>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</si>
  <si>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</si>
  <si>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</si>
  <si>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</si>
  <si>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</si>
  <si>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</si>
  <si>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</si>
  <si>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</si>
  <si>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</si>
  <si>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</si>
  <si>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</si>
  <si>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</si>
  <si>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</si>
  <si>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</si>
  <si>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</si>
  <si>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</si>
  <si>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</si>
  <si>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</si>
  <si>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</si>
  <si>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</si>
  <si>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</si>
  <si>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</si>
  <si>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</si>
  <si>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</si>
  <si>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</si>
  <si>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</si>
  <si>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</si>
  <si>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</si>
  <si>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</si>
  <si>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</si>
  <si>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</si>
  <si>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</si>
  <si>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</si>
  <si>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</si>
  <si>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</si>
  <si>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</si>
  <si>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</si>
  <si>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</si>
  <si>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</si>
  <si>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</si>
  <si>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</si>
  <si>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</si>
  <si>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</si>
  <si>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</si>
  <si>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</si>
  <si>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</si>
  <si>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</si>
  <si>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</si>
  <si>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</si>
  <si>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</si>
  <si>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</si>
  <si>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</si>
  <si>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</si>
  <si>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</si>
  <si>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</si>
  <si>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</si>
  <si>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</si>
  <si>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</si>
  <si>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</si>
  <si>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</si>
  <si>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</si>
  <si>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</si>
  <si>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</si>
  <si>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</si>
  <si>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</si>
  <si>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</si>
  <si>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</si>
  <si>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</si>
  <si>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</si>
  <si>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</si>
  <si>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</si>
  <si>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</si>
  <si>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</si>
  <si>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</si>
  <si>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</si>
  <si>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</si>
  <si>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</si>
  <si>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</si>
  <si>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</si>
  <si>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</si>
  <si>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</si>
  <si>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</si>
  <si>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</si>
  <si>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</si>
  <si>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</si>
  <si>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</si>
  <si>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</si>
  <si>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</si>
  <si>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</si>
  <si>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</si>
  <si>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</si>
  <si>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</si>
  <si>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</si>
  <si>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</si>
  <si>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</si>
  <si>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</si>
  <si>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</si>
  <si>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</si>
  <si>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</si>
  <si>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</si>
  <si>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</si>
  <si>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</si>
  <si>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</si>
  <si>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</si>
  <si>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</si>
  <si>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</si>
  <si>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</si>
  <si>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</si>
  <si>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</si>
  <si>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</si>
  <si>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</si>
  <si>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</si>
  <si>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</si>
  <si>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</si>
  <si>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</si>
  <si>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</si>
  <si>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</si>
  <si>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</si>
  <si>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</si>
  <si>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</si>
  <si>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</si>
  <si>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</si>
  <si>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</si>
  <si>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</si>
  <si>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</si>
  <si>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</si>
  <si>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</si>
  <si>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</si>
  <si>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</si>
  <si>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</si>
  <si>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</si>
  <si>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</si>
  <si>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</si>
  <si>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</si>
  <si>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</si>
  <si>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</si>
  <si>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</si>
  <si>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</si>
  <si>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</si>
  <si>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</si>
  <si>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</si>
  <si>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</si>
  <si>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</si>
  <si>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</si>
  <si>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</si>
  <si>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</si>
  <si>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</si>
  <si>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</si>
  <si>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</si>
  <si>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</si>
  <si>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</si>
  <si>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</si>
  <si>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</si>
  <si>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</si>
  <si>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</si>
  <si>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</si>
  <si>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</si>
  <si>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</si>
  <si>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</si>
  <si>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</si>
  <si>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</si>
  <si>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</si>
  <si>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</si>
  <si>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</si>
  <si>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</si>
  <si>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</si>
  <si>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</si>
  <si>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</si>
  <si>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</si>
  <si>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</si>
  <si>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</si>
  <si>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</si>
  <si>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</si>
  <si>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</si>
  <si>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</si>
  <si>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</si>
  <si>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</si>
  <si>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</si>
  <si>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</si>
  <si>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</si>
  <si>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</si>
  <si>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</si>
  <si>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</si>
  <si>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</si>
  <si>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</si>
  <si>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</si>
  <si>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</si>
  <si>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</si>
  <si>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</si>
  <si>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</si>
  <si>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</si>
  <si>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</si>
  <si>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</si>
  <si>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</si>
  <si>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</si>
  <si>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</si>
  <si>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</si>
  <si>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</si>
  <si>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</si>
  <si>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</si>
  <si>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</si>
  <si>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</si>
  <si>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</si>
  <si>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</si>
  <si>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</si>
  <si>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</si>
  <si>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</si>
  <si>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</si>
  <si>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</si>
  <si>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</si>
  <si>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</si>
  <si>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</si>
  <si>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</si>
  <si>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</si>
  <si>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</si>
  <si>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</si>
  <si>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</si>
  <si>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</si>
  <si>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</si>
  <si>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</si>
  <si>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</si>
  <si>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</si>
  <si>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</si>
  <si>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</si>
  <si>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</si>
  <si>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</si>
  <si>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</si>
  <si>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</si>
  <si>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</si>
  <si>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</si>
  <si>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</si>
  <si>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</si>
  <si>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</si>
  <si>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</si>
  <si>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</si>
  <si>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</si>
  <si>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</si>
  <si>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</si>
  <si>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</si>
  <si>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</si>
  <si>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</si>
  <si>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</si>
  <si>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</si>
  <si>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</si>
  <si>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</si>
  <si>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</si>
  <si>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</si>
  <si>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</si>
  <si>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</si>
  <si>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</si>
  <si>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</si>
  <si>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</si>
  <si>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</si>
  <si>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</si>
  <si>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</si>
  <si>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</si>
  <si>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</si>
  <si>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</si>
  <si>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</si>
  <si>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</si>
  <si>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</si>
  <si>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</si>
  <si>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</si>
  <si>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</si>
  <si>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</si>
  <si>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</si>
  <si>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</si>
  <si>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</si>
  <si>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</si>
  <si>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</si>
  <si>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</si>
  <si>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</si>
  <si>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</si>
  <si>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</si>
  <si>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</si>
  <si>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</si>
  <si>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</si>
  <si>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</si>
  <si>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</si>
  <si>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</si>
  <si>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</si>
  <si>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</si>
  <si>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</si>
  <si>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</si>
  <si>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</si>
  <si>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</si>
  <si>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</si>
  <si>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</si>
  <si>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</si>
  <si>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</si>
  <si>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</si>
  <si>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</si>
  <si>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</si>
  <si>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</si>
  <si>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</si>
  <si>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</si>
  <si>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</si>
  <si>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</si>
  <si>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</si>
  <si>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</si>
  <si>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</si>
  <si>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</si>
  <si>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</si>
  <si>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</si>
  <si>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</si>
  <si>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</si>
  <si>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</si>
  <si>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</si>
  <si>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</si>
  <si>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</si>
  <si>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</si>
  <si>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</si>
  <si>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</si>
  <si>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</si>
  <si>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</si>
  <si>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</si>
  <si>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</si>
  <si>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</si>
  <si>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</si>
  <si>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</si>
  <si>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</si>
  <si>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</si>
  <si>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</si>
  <si>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</si>
  <si>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</si>
  <si>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</si>
  <si>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</si>
  <si>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</si>
  <si>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</si>
  <si>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</si>
  <si>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</si>
  <si>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</si>
  <si>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</si>
  <si>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</si>
  <si>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</si>
  <si>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</si>
  <si>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</si>
  <si>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</si>
  <si>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</si>
  <si>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</si>
  <si>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</si>
  <si>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</si>
  <si>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</si>
  <si>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</si>
  <si>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</si>
  <si>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</si>
  <si>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</si>
  <si>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</si>
  <si>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</si>
  <si>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</si>
  <si>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</si>
  <si>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</si>
  <si>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</si>
  <si>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</si>
  <si>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</si>
  <si>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</si>
  <si>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</si>
  <si>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</si>
  <si>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</si>
  <si>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</si>
  <si>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</si>
  <si>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</si>
  <si>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</si>
  <si>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</si>
  <si>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</si>
  <si>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</si>
  <si>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</si>
  <si>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</si>
  <si>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</si>
  <si>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</si>
  <si>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</si>
  <si>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</si>
  <si>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</si>
  <si>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</si>
  <si>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</si>
  <si>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</si>
  <si>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</si>
  <si>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</si>
  <si>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</si>
  <si>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</si>
  <si>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</si>
  <si>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</si>
  <si>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</si>
  <si>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</si>
  <si>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</si>
  <si>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</si>
  <si>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</si>
  <si>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</si>
  <si>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</si>
  <si>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</si>
  <si>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</si>
  <si>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</si>
  <si>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</si>
  <si>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</si>
  <si>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</si>
  <si>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</si>
  <si>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</si>
  <si>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</si>
  <si>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</si>
  <si>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</si>
  <si>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</si>
  <si>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</si>
  <si>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</si>
  <si>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</si>
  <si>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</si>
  <si>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</si>
  <si>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</si>
  <si>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</si>
  <si>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</si>
  <si>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</si>
  <si>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</si>
  <si>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</si>
  <si>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</si>
  <si>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</si>
  <si>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</si>
  <si>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</si>
  <si>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</si>
  <si>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</si>
  <si>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</si>
  <si>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</si>
  <si>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</si>
  <si>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</si>
  <si>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</si>
  <si>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</si>
  <si>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</si>
  <si>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</si>
  <si>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</si>
  <si>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</si>
  <si>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</si>
  <si>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</si>
  <si>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</si>
  <si>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</si>
  <si>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</si>
  <si>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</si>
  <si>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</si>
  <si>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</si>
  <si>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</si>
  <si>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</si>
  <si>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</si>
  <si>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</si>
  <si>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</si>
  <si>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</si>
  <si>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</si>
  <si>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</si>
  <si>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</si>
  <si>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</si>
  <si>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</si>
  <si>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</si>
  <si>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</si>
  <si>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</si>
  <si>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</si>
  <si>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</si>
  <si>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</si>
  <si>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</si>
  <si>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</si>
  <si>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</si>
  <si>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</si>
  <si>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</si>
  <si>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</si>
  <si>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</si>
  <si>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</si>
  <si>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</si>
  <si>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</si>
  <si>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</si>
  <si>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</si>
  <si>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</si>
  <si>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</si>
  <si>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</si>
  <si>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</si>
  <si>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</si>
  <si>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</si>
  <si>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</si>
  <si>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</si>
  <si>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</si>
  <si>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</si>
  <si>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</si>
  <si>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</si>
  <si>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</si>
  <si>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</si>
  <si>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</si>
  <si>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</si>
  <si>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</si>
  <si>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</si>
  <si>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</si>
  <si>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</si>
  <si>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</si>
  <si>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</si>
  <si>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</si>
  <si>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</si>
  <si>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</si>
  <si>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</si>
  <si>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</si>
  <si>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</si>
  <si>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</si>
  <si>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</si>
  <si>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</si>
  <si>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</si>
  <si>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</si>
  <si>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</si>
  <si>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</si>
  <si>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</si>
  <si>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</si>
  <si>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</si>
  <si>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</si>
  <si>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</si>
  <si>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</si>
  <si>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</si>
  <si>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</si>
  <si>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</si>
  <si>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</si>
  <si>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</si>
  <si>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</si>
  <si>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</si>
  <si>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</si>
  <si>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</si>
  <si>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</si>
  <si>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</si>
  <si>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</si>
  <si>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</si>
  <si>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</si>
  <si>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</si>
  <si>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</si>
  <si>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</si>
  <si>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</si>
  <si>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</si>
  <si>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</si>
  <si>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</si>
  <si>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</si>
  <si>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</si>
  <si>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</si>
  <si>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</si>
  <si>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</si>
  <si>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</si>
  <si>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</si>
  <si>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</si>
  <si>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</si>
  <si>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</si>
  <si>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</si>
  <si>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</si>
  <si>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</si>
  <si>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</si>
  <si>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</si>
  <si>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</si>
  <si>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</si>
  <si>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</si>
  <si>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</si>
  <si>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</si>
  <si>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</si>
  <si>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</si>
  <si>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</si>
  <si>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</si>
  <si>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</si>
  <si>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</si>
  <si>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</si>
  <si>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</si>
  <si>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</si>
  <si>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</si>
  <si>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</si>
  <si>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</si>
  <si>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</si>
  <si>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</si>
  <si>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</si>
  <si>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</si>
  <si>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</si>
  <si>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</si>
  <si>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</si>
  <si>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</si>
  <si>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</si>
  <si>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</si>
  <si>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</si>
  <si>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</si>
  <si>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</si>
  <si>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</si>
  <si>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</si>
  <si>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</si>
  <si>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</si>
  <si>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</si>
  <si>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</si>
  <si>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</si>
  <si>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</si>
  <si>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</si>
  <si>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</si>
  <si>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</si>
  <si>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</si>
  <si>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</si>
  <si>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</si>
  <si>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</si>
  <si>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</si>
  <si>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</si>
  <si>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</si>
  <si>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</si>
  <si>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</si>
  <si>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</si>
  <si>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</si>
  <si>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</si>
  <si>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</si>
  <si>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</si>
  <si>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</si>
  <si>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</si>
  <si>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</si>
  <si>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</si>
  <si>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</si>
  <si>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</si>
  <si>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</si>
  <si>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</si>
  <si>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</si>
  <si>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</si>
  <si>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</si>
  <si>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</si>
  <si>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</si>
  <si>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</si>
  <si>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</si>
  <si>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</si>
  <si>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</si>
  <si>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</si>
  <si>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</si>
  <si>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</si>
  <si>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</si>
  <si>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</si>
  <si>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</si>
  <si>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</si>
  <si>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</si>
  <si>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</si>
  <si>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</si>
  <si>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</si>
  <si>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</si>
  <si>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</si>
  <si>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</si>
  <si>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</si>
  <si>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</si>
  <si>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</si>
  <si>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</si>
  <si>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</si>
  <si>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</si>
  <si>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</si>
  <si>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</si>
  <si>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</si>
  <si>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</si>
  <si>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</si>
  <si>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</si>
  <si>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</si>
  <si>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</si>
  <si>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</si>
  <si>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</si>
  <si>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</si>
  <si>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</si>
  <si>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</si>
  <si>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</si>
  <si>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</si>
  <si>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</si>
  <si>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</si>
  <si>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</si>
  <si>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</si>
  <si>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</si>
  <si>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</si>
  <si>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</si>
  <si>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</si>
  <si>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</si>
  <si>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</si>
  <si>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</si>
  <si>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</si>
  <si>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</si>
  <si>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</si>
  <si>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</si>
  <si>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</si>
  <si>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</si>
  <si>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</si>
  <si>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</si>
  <si>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</si>
  <si>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</si>
  <si>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</si>
  <si>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</si>
  <si>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</si>
  <si>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</si>
  <si>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</si>
  <si>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</si>
  <si>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</si>
  <si>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</si>
  <si>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</si>
  <si>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</si>
  <si>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</si>
  <si>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</si>
  <si>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</si>
  <si>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</si>
  <si>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</si>
  <si>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</si>
  <si>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</si>
  <si>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</si>
  <si>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</si>
  <si>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</si>
  <si>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</si>
  <si>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</si>
  <si>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</si>
  <si>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</si>
  <si>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</si>
  <si>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</si>
  <si>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</si>
  <si>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</si>
  <si>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</si>
  <si>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</si>
  <si>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</si>
  <si>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</si>
  <si>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</si>
  <si>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</si>
  <si>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</si>
  <si>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</si>
  <si>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</si>
  <si>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</si>
  <si>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</si>
  <si>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</si>
  <si>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</si>
  <si>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</si>
  <si>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</si>
  <si>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</si>
  <si>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</si>
  <si>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</si>
  <si>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</si>
  <si>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</si>
  <si>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</si>
  <si>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</si>
  <si>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</si>
  <si>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</si>
  <si>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</si>
  <si>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</si>
  <si>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</si>
  <si>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</si>
  <si>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</si>
  <si>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</si>
  <si>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</si>
  <si>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</si>
  <si>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</si>
  <si>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</si>
  <si>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</si>
  <si>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</si>
  <si>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</si>
  <si>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</si>
  <si>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</si>
  <si>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</si>
  <si>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</si>
  <si>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</si>
  <si>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</si>
  <si>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</si>
  <si>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</si>
  <si>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</si>
  <si>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</si>
  <si>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</si>
  <si>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</si>
  <si>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</si>
  <si>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</si>
  <si>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</si>
  <si>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</si>
  <si>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</si>
  <si>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</si>
  <si>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</si>
  <si>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</si>
  <si>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</si>
  <si>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</si>
  <si>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</si>
  <si>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</si>
  <si>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</si>
  <si>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</si>
  <si>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</si>
  <si>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</si>
  <si>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</si>
  <si>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</si>
  <si>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</si>
  <si>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</si>
  <si>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</si>
  <si>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</si>
  <si>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</si>
  <si>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</si>
  <si>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</si>
  <si>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</si>
  <si>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</si>
  <si>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</si>
  <si>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</si>
  <si>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</si>
  <si>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</si>
  <si>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</si>
  <si>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</si>
  <si>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</si>
  <si>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</si>
  <si>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</si>
  <si>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</si>
  <si>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</si>
  <si>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</si>
  <si>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</si>
  <si>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</si>
  <si>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</si>
  <si>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</si>
  <si>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</si>
  <si>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</si>
  <si>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</si>
  <si>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</si>
  <si>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</si>
  <si>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</si>
  <si>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</si>
  <si>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</si>
  <si>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</si>
  <si>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</si>
  <si>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</si>
  <si>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</si>
  <si>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</si>
  <si>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</si>
  <si>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</si>
  <si>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</si>
  <si>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</si>
  <si>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</si>
  <si>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</si>
  <si>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</si>
  <si>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</si>
  <si>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</si>
  <si>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</si>
  <si>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</si>
  <si>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</si>
  <si>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</si>
  <si>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</si>
  <si>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</si>
  <si>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</si>
  <si>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</si>
  <si>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</si>
  <si>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</si>
  <si>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</si>
  <si>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</si>
  <si>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</si>
  <si>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</si>
  <si>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</si>
  <si>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</si>
  <si>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</si>
  <si>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</si>
  <si>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</si>
  <si>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</si>
  <si>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</si>
  <si>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</si>
  <si>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</si>
  <si>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</si>
  <si>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</si>
  <si>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</si>
  <si>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</si>
  <si>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</si>
  <si>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</si>
  <si>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</si>
  <si>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</si>
  <si>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</si>
  <si>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</si>
  <si>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</si>
  <si>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</si>
  <si>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</si>
  <si>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</si>
  <si>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</si>
  <si>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</si>
  <si>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</si>
  <si>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</si>
  <si>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</si>
  <si>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</si>
  <si>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</si>
  <si>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</si>
  <si>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</si>
  <si>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</si>
  <si>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</si>
  <si>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</si>
  <si>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</si>
  <si>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</si>
  <si>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</si>
  <si>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</si>
  <si>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</si>
  <si>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</si>
  <si>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</si>
  <si>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</si>
  <si>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</si>
  <si>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</si>
  <si>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</si>
  <si>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</si>
  <si>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</si>
  <si>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</si>
  <si>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</si>
  <si>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</si>
  <si>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</si>
  <si>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</si>
  <si>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</si>
  <si>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</si>
  <si>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</si>
  <si>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</si>
  <si>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</si>
  <si>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</si>
  <si>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</si>
  <si>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</si>
  <si>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</si>
  <si>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</si>
  <si>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</si>
  <si>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</si>
  <si>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</si>
  <si>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</si>
  <si>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</si>
  <si>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</si>
  <si>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</si>
  <si>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</si>
  <si>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</si>
  <si>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</si>
  <si>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</si>
  <si>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</si>
  <si>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</si>
  <si>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</si>
  <si>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</si>
  <si>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</si>
  <si>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</si>
  <si>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</si>
  <si>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</si>
  <si>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</si>
  <si>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</si>
  <si>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</si>
  <si>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</si>
  <si>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</si>
  <si>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</si>
  <si>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</si>
  <si>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</si>
  <si>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</si>
  <si>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</si>
  <si>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</si>
  <si>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</si>
  <si>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</si>
  <si>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</si>
  <si>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</si>
  <si>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</si>
  <si>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</si>
  <si>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</si>
  <si>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</si>
  <si>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</si>
  <si>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</si>
  <si>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</si>
  <si>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</si>
  <si>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</si>
  <si>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</si>
  <si>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</si>
  <si>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</si>
  <si>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</si>
  <si>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</si>
  <si>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</si>
  <si>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</si>
  <si>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</si>
  <si>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</si>
  <si>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</si>
  <si>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</si>
  <si>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</si>
  <si>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</si>
  <si>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</si>
  <si>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</si>
  <si>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</si>
  <si>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</si>
  <si>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</si>
  <si>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</si>
  <si>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</si>
  <si>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</si>
  <si>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</si>
  <si>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</si>
  <si>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</si>
  <si>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</si>
  <si>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</si>
  <si>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</si>
  <si>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</si>
  <si>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</si>
  <si>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</si>
  <si>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</si>
  <si>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</si>
  <si>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</si>
  <si>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</si>
  <si>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</si>
  <si>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</si>
  <si>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</si>
  <si>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</si>
  <si>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</si>
  <si>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</si>
  <si>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</si>
  <si>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</si>
  <si>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</si>
  <si>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</si>
  <si>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</si>
  <si>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</si>
  <si>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</si>
  <si>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</si>
  <si>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</si>
  <si>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</si>
  <si>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</si>
  <si>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</si>
  <si>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</si>
  <si>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</si>
  <si>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</si>
  <si>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</si>
  <si>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</si>
  <si>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</si>
  <si>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</si>
  <si>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</si>
  <si>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</si>
  <si>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</si>
  <si>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</si>
  <si>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</si>
  <si>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</si>
  <si>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</si>
  <si>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</si>
  <si>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</si>
  <si>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</si>
  <si>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</si>
  <si>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</si>
  <si>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</si>
  <si>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</si>
  <si>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</si>
  <si>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</si>
  <si>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</si>
  <si>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</si>
  <si>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</si>
  <si>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</si>
  <si>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</si>
  <si>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</si>
  <si>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</si>
  <si>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</si>
  <si>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</si>
  <si>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</si>
  <si>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</si>
  <si>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</si>
  <si>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</si>
  <si>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</si>
  <si>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</si>
  <si>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</si>
  <si>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</si>
  <si>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</si>
  <si>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</si>
  <si>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</si>
  <si>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</si>
  <si>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</si>
  <si>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</si>
  <si>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</si>
  <si>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</si>
  <si>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</si>
  <si>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</si>
  <si>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</si>
  <si>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</si>
  <si>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</si>
  <si>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</si>
  <si>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</si>
  <si>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</si>
  <si>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</si>
  <si>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</si>
  <si>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</si>
  <si>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</si>
  <si>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</si>
  <si>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</si>
  <si>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</si>
  <si>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</si>
  <si>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</si>
  <si>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</si>
  <si>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</si>
  <si>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</si>
  <si>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</si>
  <si>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</si>
  <si>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</si>
  <si>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</si>
  <si>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</si>
  <si>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</si>
  <si>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</si>
  <si>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</si>
  <si>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</si>
  <si>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</si>
  <si>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</si>
  <si>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</si>
  <si>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</si>
  <si>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</si>
  <si>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</si>
  <si>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</si>
  <si>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</si>
  <si>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</si>
  <si>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</si>
  <si>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</si>
  <si>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</si>
  <si>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</si>
  <si>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</si>
  <si>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</si>
  <si>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</si>
  <si>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</si>
  <si>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</si>
  <si>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</si>
  <si>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</si>
  <si>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</si>
  <si>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</si>
  <si>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</si>
  <si>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</si>
  <si>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</si>
  <si>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</si>
  <si>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</si>
  <si>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</si>
  <si>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</si>
  <si>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</si>
  <si>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</si>
  <si>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</si>
  <si>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</si>
  <si>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</si>
  <si>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</si>
  <si>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</si>
  <si>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</si>
  <si>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</si>
  <si>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</si>
  <si>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</si>
  <si>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</si>
  <si>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</si>
  <si>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</si>
  <si>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</si>
  <si>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</si>
  <si>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</si>
  <si>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</si>
  <si>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</si>
  <si>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</si>
  <si>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</si>
  <si>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</si>
  <si>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</si>
  <si>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</si>
  <si>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</si>
  <si>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</si>
  <si>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</si>
  <si>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</si>
  <si>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</si>
  <si>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</si>
  <si>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</si>
  <si>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</si>
  <si>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</si>
  <si>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</si>
  <si>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</si>
  <si>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</si>
  <si>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</si>
  <si>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</si>
  <si>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</si>
  <si>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</si>
  <si>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</si>
  <si>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</si>
  <si>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</si>
  <si>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</si>
  <si>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</si>
  <si>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</si>
  <si>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</si>
  <si>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</si>
  <si>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</si>
  <si>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</si>
  <si>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</si>
  <si>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</si>
  <si>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</si>
  <si>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</si>
  <si>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</si>
  <si>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</si>
  <si>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</si>
  <si>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</si>
  <si>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</si>
  <si>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</si>
  <si>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</si>
  <si>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</si>
  <si>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</si>
  <si>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</si>
  <si>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</si>
  <si>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</si>
  <si>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</si>
  <si>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</si>
  <si>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</si>
  <si>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</si>
  <si>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</si>
  <si>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</si>
  <si>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</si>
  <si>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</si>
  <si>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</si>
  <si>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</si>
  <si>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</si>
  <si>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</si>
  <si>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</si>
  <si>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</si>
  <si>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</si>
  <si>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</si>
  <si>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</si>
  <si>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</si>
  <si>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</si>
  <si>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</si>
  <si>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</si>
  <si>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</si>
  <si>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</si>
  <si>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</si>
  <si>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</si>
  <si>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</si>
  <si>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</si>
  <si>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</si>
  <si>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</si>
  <si>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</si>
  <si>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</si>
  <si>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</si>
  <si>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</si>
  <si>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</si>
  <si>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</si>
  <si>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</si>
  <si>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</si>
  <si>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</si>
  <si>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</si>
  <si>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</si>
  <si>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</si>
  <si>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</si>
  <si>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</si>
  <si>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</si>
  <si>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</si>
  <si>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</si>
  <si>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</si>
  <si>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</si>
  <si>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</si>
  <si>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</si>
  <si>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</si>
  <si>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</si>
  <si>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</si>
  <si>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</si>
  <si>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</si>
  <si>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</si>
  <si>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</si>
  <si>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</si>
  <si>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</si>
  <si>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</si>
  <si>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</si>
  <si>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</si>
  <si>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</si>
  <si>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</si>
  <si>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</si>
  <si>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</si>
  <si>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</si>
  <si>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</si>
  <si>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</si>
  <si>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</si>
  <si>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</si>
  <si>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</si>
  <si>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</si>
  <si>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</si>
  <si>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</si>
  <si>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</si>
  <si>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</si>
  <si>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</si>
  <si>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</si>
  <si>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</si>
  <si>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</si>
  <si>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</si>
  <si>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</si>
  <si>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</si>
  <si>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</si>
  <si>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</si>
  <si>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</si>
  <si>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</si>
  <si>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</si>
  <si>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</si>
  <si>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</si>
  <si>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</si>
  <si>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</si>
  <si>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</si>
  <si>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</si>
  <si>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</si>
  <si>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</si>
  <si>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</si>
  <si>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</si>
  <si>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</si>
  <si>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</si>
  <si>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</si>
  <si>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</si>
  <si>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</si>
  <si>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</si>
  <si>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</si>
  <si>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</si>
  <si>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</si>
  <si>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</si>
  <si>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</si>
  <si>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</si>
  <si>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</si>
  <si>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</si>
  <si>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</si>
  <si>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</si>
  <si>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</si>
  <si>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</si>
  <si>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</si>
  <si>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</si>
  <si>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</si>
  <si>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</si>
  <si>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</si>
  <si>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</si>
  <si>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</si>
  <si>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</si>
  <si>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</si>
  <si>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</si>
  <si>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</si>
  <si>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</si>
  <si>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</si>
  <si>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</si>
  <si>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</si>
  <si>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</si>
  <si>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</si>
  <si>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</si>
  <si>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</si>
  <si>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</si>
  <si>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</si>
  <si>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</si>
  <si>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</si>
  <si>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</si>
  <si>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</si>
  <si>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</si>
  <si>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</si>
  <si>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</si>
  <si>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</si>
  <si>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</si>
  <si>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</si>
  <si>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</si>
  <si>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</si>
  <si>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</si>
  <si>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</si>
  <si>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</si>
  <si>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</si>
  <si>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</si>
  <si>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</si>
  <si>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</si>
  <si>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</si>
  <si>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</si>
  <si>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</si>
  <si>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</si>
  <si>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</si>
  <si>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</si>
  <si>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</si>
  <si>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</si>
  <si>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</si>
  <si>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</si>
  <si>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</si>
  <si>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</si>
  <si>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</si>
  <si>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</si>
  <si>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</si>
  <si>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</si>
  <si>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</si>
  <si>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</si>
  <si>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</si>
  <si>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</si>
  <si>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</si>
  <si>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</si>
  <si>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</si>
  <si>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</si>
  <si>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</si>
  <si>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</si>
  <si>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</si>
  <si>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</si>
  <si>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</si>
  <si>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</si>
  <si>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</si>
  <si>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</si>
  <si>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</si>
  <si>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</si>
  <si>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</si>
  <si>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</si>
  <si>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</si>
  <si>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</si>
  <si>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</si>
  <si>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</si>
  <si>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</si>
  <si>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</si>
  <si>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</si>
  <si>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</si>
  <si>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</si>
  <si>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</si>
  <si>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</si>
  <si>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</si>
  <si>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</si>
  <si>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</si>
  <si>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</si>
  <si>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</si>
  <si>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</si>
  <si>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</si>
  <si>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</si>
  <si>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</si>
  <si>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</si>
  <si>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</si>
  <si>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</si>
  <si>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</si>
  <si>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</si>
  <si>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</si>
  <si>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</si>
  <si>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</si>
  <si>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</si>
  <si>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</si>
  <si>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</si>
  <si>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</si>
  <si>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</si>
  <si>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</si>
  <si>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</si>
  <si>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</si>
  <si>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</si>
  <si>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</si>
  <si>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</si>
  <si>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</si>
  <si>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</si>
  <si>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</si>
  <si>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</si>
  <si>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</si>
  <si>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</si>
  <si>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</si>
  <si>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</si>
  <si>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</si>
  <si>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</si>
  <si>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</si>
  <si>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</si>
  <si>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</si>
  <si>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</si>
  <si>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</si>
  <si>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</si>
  <si>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</si>
  <si>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</si>
  <si>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</si>
  <si>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</si>
  <si>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</si>
  <si>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</si>
  <si>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</si>
  <si>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</si>
  <si>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</si>
  <si>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</si>
  <si>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</si>
  <si>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</si>
  <si>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</si>
  <si>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</si>
  <si>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</si>
  <si>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</si>
  <si>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</si>
  <si>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</si>
  <si>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</si>
  <si>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</si>
  <si>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</si>
  <si>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</si>
  <si>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</si>
  <si>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</si>
  <si>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</si>
  <si>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</si>
  <si>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</si>
  <si>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</si>
  <si>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</si>
  <si>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</si>
  <si>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</si>
  <si>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</si>
  <si>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</si>
  <si>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</si>
  <si>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</si>
  <si>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</si>
  <si>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</si>
  <si>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</si>
  <si>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</si>
  <si>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</si>
  <si>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</si>
  <si>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</si>
  <si>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</si>
  <si>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</si>
  <si>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</si>
  <si>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</si>
  <si>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</si>
  <si>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</si>
  <si>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</si>
  <si>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</si>
  <si>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</si>
  <si>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</si>
  <si>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</si>
  <si>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</si>
  <si>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</si>
  <si>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</si>
  <si>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</si>
  <si>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</si>
  <si>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</si>
  <si>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</si>
  <si>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</si>
  <si>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</si>
  <si>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</si>
  <si>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</si>
  <si>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</si>
  <si>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</si>
  <si>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</si>
  <si>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</si>
  <si>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</si>
  <si>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</si>
  <si>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</si>
  <si>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</si>
  <si>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</si>
  <si>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</si>
  <si>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</si>
  <si>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</si>
  <si>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</si>
  <si>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</si>
  <si>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</si>
  <si>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</si>
  <si>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</si>
  <si>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</si>
  <si>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</si>
  <si>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</si>
  <si>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</si>
  <si>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</si>
  <si>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</si>
  <si>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</si>
  <si>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</si>
  <si>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</si>
  <si>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</si>
  <si>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</si>
  <si>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</si>
  <si>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</si>
  <si>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</si>
  <si>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</si>
  <si>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</si>
  <si>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</si>
  <si>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</si>
  <si>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</si>
  <si>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</si>
  <si>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</si>
  <si>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</si>
  <si>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</si>
  <si>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</si>
  <si>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</si>
  <si>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</si>
  <si>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</si>
  <si>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</si>
  <si>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</si>
  <si>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</si>
  <si>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</si>
  <si>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</si>
  <si>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</si>
  <si>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</si>
  <si>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</si>
  <si>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</si>
  <si>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</si>
  <si>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</si>
  <si>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</si>
  <si>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</si>
  <si>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</si>
  <si>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</si>
  <si>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</si>
  <si>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</si>
  <si>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</si>
  <si>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</si>
  <si>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</si>
  <si>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</si>
  <si>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</si>
  <si>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</si>
  <si>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</si>
  <si>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</si>
  <si>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</si>
  <si>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</si>
  <si>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</si>
  <si>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</si>
  <si>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</si>
  <si>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</si>
  <si>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</si>
  <si>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</si>
  <si>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</si>
  <si>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</si>
  <si>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</si>
  <si>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</si>
  <si>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</si>
  <si>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</si>
  <si>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</si>
  <si>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</si>
  <si>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</si>
  <si>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</si>
  <si>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</si>
  <si>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</si>
  <si>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</si>
  <si>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</si>
  <si>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</si>
  <si>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</si>
  <si>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</si>
  <si>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</si>
  <si>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</si>
  <si>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</si>
  <si>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</si>
  <si>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</si>
  <si>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</si>
  <si>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</si>
  <si>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</si>
  <si>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</si>
  <si>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</si>
  <si>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</si>
  <si>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</si>
  <si>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</si>
  <si>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</si>
  <si>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</si>
  <si>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</si>
  <si>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</si>
  <si>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</si>
  <si>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</si>
  <si>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</si>
  <si>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</si>
  <si>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</si>
  <si>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</si>
  <si>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</si>
  <si>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</si>
  <si>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</si>
  <si>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</si>
  <si>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</si>
  <si>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</si>
  <si>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</si>
  <si>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</si>
  <si>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</si>
  <si>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</si>
  <si>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</si>
  <si>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</si>
  <si>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</si>
  <si>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</si>
  <si>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</si>
  <si>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</si>
  <si>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</si>
  <si>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</si>
  <si>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</si>
  <si>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</si>
  <si>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</si>
  <si>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</si>
  <si>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</si>
  <si>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</si>
  <si>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</si>
  <si>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</si>
  <si>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</si>
  <si>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</si>
  <si>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</si>
  <si>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</si>
  <si>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</si>
  <si>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</si>
  <si>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</si>
  <si>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</si>
  <si>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</si>
  <si>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</si>
  <si>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</si>
  <si>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</si>
  <si>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</si>
  <si>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</si>
  <si>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</si>
  <si>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</si>
  <si>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</si>
  <si>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</si>
  <si>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</si>
  <si>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</si>
  <si>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</si>
  <si>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</si>
  <si>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</si>
  <si>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</si>
  <si>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</si>
  <si>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</si>
  <si>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</si>
  <si>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</si>
  <si>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</si>
  <si>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</si>
  <si>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</si>
  <si>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</si>
  <si>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</si>
  <si>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</si>
  <si>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</si>
  <si>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</si>
  <si>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</si>
  <si>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</si>
  <si>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</si>
  <si>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</si>
  <si>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</si>
  <si>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</si>
  <si>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</si>
  <si>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</si>
  <si>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</si>
  <si>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</si>
  <si>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</si>
  <si>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</si>
  <si>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</si>
  <si>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</si>
  <si>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</si>
  <si>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</si>
  <si>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</si>
  <si>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</si>
  <si>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</si>
  <si>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</si>
  <si>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</si>
  <si>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</si>
  <si>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</si>
  <si>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</si>
  <si>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</si>
  <si>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</si>
  <si>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</si>
  <si>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</si>
  <si>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</si>
  <si>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</si>
  <si>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</si>
  <si>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</si>
  <si>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</si>
  <si>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</si>
  <si>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</si>
  <si>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</si>
  <si>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</si>
  <si>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</si>
  <si>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</si>
  <si>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</si>
  <si>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</si>
  <si>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</si>
  <si>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</si>
  <si>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</si>
  <si>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</si>
  <si>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</si>
  <si>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</si>
  <si>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</si>
  <si>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</si>
  <si>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</si>
  <si>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</si>
  <si>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</si>
  <si>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</si>
  <si>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</si>
  <si>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</si>
  <si>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</si>
  <si>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</si>
  <si>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</si>
  <si>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</si>
  <si>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</si>
  <si>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</si>
  <si>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</si>
  <si>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</si>
  <si>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</si>
  <si>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</si>
  <si>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</si>
  <si>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</si>
  <si>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</si>
  <si>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</si>
  <si>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</si>
  <si>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</si>
  <si>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</si>
  <si>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</si>
  <si>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</si>
  <si>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</si>
  <si>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</si>
  <si>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</si>
  <si>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</si>
  <si>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</si>
  <si>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</si>
  <si>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</si>
  <si>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</si>
  <si>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</si>
  <si>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</si>
  <si>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</si>
  <si>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</si>
  <si>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</si>
  <si>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</si>
  <si>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</si>
  <si>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</si>
  <si>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</si>
  <si>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</si>
  <si>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</si>
  <si>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</si>
  <si>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</si>
  <si>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</si>
  <si>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</si>
  <si>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</si>
  <si>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</si>
  <si>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</si>
  <si>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</si>
  <si>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</si>
  <si>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</si>
  <si>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</si>
  <si>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</si>
  <si>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</si>
  <si>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</si>
  <si>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</si>
  <si>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</si>
  <si>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</si>
  <si>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</si>
  <si>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</si>
  <si>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</si>
  <si>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</si>
  <si>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</si>
  <si>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</si>
  <si>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</si>
  <si>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</si>
  <si>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</si>
  <si>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</si>
  <si>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</si>
  <si>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</si>
  <si>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</si>
  <si>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</si>
  <si>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</si>
  <si>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</si>
  <si>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</si>
  <si>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</si>
  <si>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</si>
  <si>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</si>
  <si>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</si>
  <si>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</si>
  <si>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</si>
  <si>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</si>
  <si>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</si>
  <si>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</si>
  <si>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</si>
  <si>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</si>
  <si>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</si>
  <si>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</si>
  <si>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</si>
  <si>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</si>
  <si>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</si>
  <si>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</si>
  <si>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</si>
  <si>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</si>
  <si>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</si>
  <si>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</si>
  <si>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</si>
  <si>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</si>
  <si>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</si>
  <si>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</si>
  <si>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</si>
  <si>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</si>
  <si>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</si>
  <si>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</si>
  <si>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</si>
  <si>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</si>
  <si>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</si>
  <si>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</si>
  <si>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</si>
  <si>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</si>
  <si>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</si>
  <si>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</si>
  <si>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</si>
  <si>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</si>
  <si>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</si>
  <si>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</si>
  <si>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</si>
  <si>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</si>
  <si>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</si>
  <si>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</si>
  <si>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</si>
  <si>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</si>
  <si>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</si>
  <si>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</si>
  <si>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</si>
  <si>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</si>
  <si>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</si>
  <si>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</si>
  <si>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</si>
  <si>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</si>
  <si>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</si>
  <si>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</si>
  <si>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</si>
  <si>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</si>
  <si>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</si>
  <si>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</si>
  <si>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</si>
  <si>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</si>
  <si>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</si>
  <si>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</si>
  <si>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</si>
  <si>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</si>
  <si>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</si>
  <si>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</si>
  <si>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</si>
  <si>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</si>
  <si>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</si>
  <si>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</si>
  <si>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</si>
  <si>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</si>
  <si>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</si>
  <si>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</si>
  <si>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</si>
  <si>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</si>
  <si>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</si>
  <si>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</si>
  <si>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</si>
  <si>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</si>
  <si>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</si>
  <si>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</si>
  <si>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</si>
  <si>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</si>
  <si>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</si>
  <si>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</si>
  <si>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</si>
  <si>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</si>
  <si>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</si>
  <si>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</si>
  <si>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</si>
  <si>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</si>
  <si>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</si>
  <si>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</si>
  <si>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</si>
  <si>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</si>
  <si>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</si>
  <si>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</si>
  <si>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</si>
  <si>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</si>
  <si>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</si>
  <si>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</si>
  <si>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</si>
  <si>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</si>
  <si>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</si>
  <si>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</si>
  <si>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</si>
  <si>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</si>
  <si>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</si>
  <si>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</si>
  <si>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</si>
  <si>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</si>
  <si>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</si>
  <si>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</si>
  <si>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</si>
  <si>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</si>
  <si>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</si>
  <si>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</si>
  <si>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</si>
  <si>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</si>
  <si>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</si>
  <si>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</si>
  <si>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</si>
  <si>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</si>
  <si>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</si>
  <si>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</si>
  <si>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</si>
  <si>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</si>
  <si>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</si>
  <si>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</si>
  <si>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</si>
  <si>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</si>
  <si>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</si>
  <si>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</si>
  <si>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</si>
  <si>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</si>
  <si>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</si>
  <si>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</si>
  <si>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</si>
  <si>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</si>
  <si>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</si>
  <si>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</si>
  <si>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</si>
  <si>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</si>
  <si>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</si>
  <si>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</si>
  <si>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</si>
  <si>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</si>
  <si>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</si>
  <si>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</si>
  <si>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</si>
  <si>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</si>
  <si>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</si>
  <si>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</si>
  <si>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</si>
  <si>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</si>
  <si>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</si>
  <si>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</si>
  <si>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</si>
  <si>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</si>
  <si>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</si>
  <si>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</si>
  <si>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</si>
  <si>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</si>
  <si>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</si>
  <si>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</si>
  <si>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</si>
  <si>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</si>
  <si>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</si>
  <si>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</si>
  <si>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</si>
  <si>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</si>
  <si>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</si>
  <si>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</si>
  <si>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</si>
  <si>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</si>
  <si>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</si>
  <si>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</si>
  <si>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</si>
  <si>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</si>
  <si>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</si>
  <si>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</si>
  <si>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</si>
  <si>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</si>
  <si>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</si>
  <si>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</si>
  <si>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</si>
  <si>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</si>
  <si>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</si>
  <si>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</si>
  <si>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</si>
  <si>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</si>
  <si>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</si>
  <si>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</si>
  <si>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</si>
  <si>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</si>
  <si>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</si>
  <si>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</si>
  <si>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</si>
  <si>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</si>
  <si>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</si>
  <si>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</si>
  <si>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</si>
  <si>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</si>
  <si>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</si>
  <si>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</si>
  <si>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</si>
  <si>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</si>
  <si>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</si>
  <si>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</si>
  <si>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</si>
  <si>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</si>
  <si>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</si>
  <si>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</si>
  <si>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</si>
  <si>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</si>
  <si>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</si>
  <si>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</si>
  <si>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</si>
  <si>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</si>
  <si>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</si>
  <si>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</si>
  <si>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</si>
  <si>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</si>
  <si>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</si>
  <si>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</si>
  <si>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</si>
  <si>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</si>
  <si>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</si>
  <si>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</si>
  <si>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</si>
  <si>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</si>
  <si>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</si>
  <si>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</si>
  <si>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</si>
  <si>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</si>
  <si>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</si>
  <si>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</si>
  <si>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</si>
  <si>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</si>
  <si>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</si>
  <si>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</si>
  <si>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</si>
  <si>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</si>
  <si>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</si>
  <si>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</si>
  <si>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</si>
  <si>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</si>
  <si>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</si>
  <si>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</si>
  <si>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</si>
  <si>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</si>
  <si>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</si>
  <si>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</si>
  <si>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</si>
  <si>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</si>
  <si>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</si>
  <si>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</si>
  <si>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</si>
  <si>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</si>
  <si>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</si>
  <si>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</si>
  <si>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</si>
  <si>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</si>
  <si>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</si>
  <si>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</si>
  <si>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</si>
  <si>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</si>
  <si>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</si>
  <si>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</si>
  <si>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</si>
  <si>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</si>
  <si>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</si>
  <si>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</si>
  <si>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</si>
  <si>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</si>
  <si>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</si>
  <si>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</si>
  <si>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</si>
  <si>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</si>
  <si>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</si>
  <si>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</si>
  <si>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</si>
  <si>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</si>
  <si>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</si>
  <si>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</si>
  <si>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</si>
  <si>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</si>
  <si>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</si>
  <si>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</si>
  <si>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</si>
  <si>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</si>
  <si>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</si>
  <si>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</si>
  <si>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</si>
  <si>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</si>
  <si>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</si>
  <si>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</si>
  <si>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</si>
  <si>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</si>
  <si>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</si>
  <si>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</si>
  <si>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</si>
  <si>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</si>
  <si>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</si>
  <si>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</si>
  <si>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</si>
  <si>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</si>
  <si>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</si>
  <si>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</si>
  <si>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</si>
  <si>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</si>
  <si>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</si>
  <si>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</si>
  <si>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</si>
  <si>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</si>
  <si>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</si>
  <si>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</si>
  <si>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</si>
  <si>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</si>
  <si>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</si>
  <si>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</si>
  <si>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</si>
  <si>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</si>
  <si>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</si>
  <si>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</si>
  <si>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</si>
  <si>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</si>
  <si>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</si>
  <si>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</si>
  <si>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</si>
  <si>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</si>
  <si>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</si>
  <si>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</si>
  <si>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</si>
  <si>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</si>
  <si>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</si>
  <si>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</si>
  <si>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</si>
  <si>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</si>
  <si>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</si>
  <si>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</si>
  <si>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</si>
  <si>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</si>
  <si>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</si>
  <si>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</si>
  <si>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</si>
  <si>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</si>
  <si>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</si>
  <si>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</si>
  <si>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</si>
  <si>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</si>
  <si>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</si>
  <si>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</si>
  <si>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</si>
  <si>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</si>
  <si>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</si>
  <si>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</si>
  <si>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</si>
  <si>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</si>
  <si>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</si>
  <si>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</si>
  <si>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</si>
  <si>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</si>
  <si>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</si>
  <si>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</si>
  <si>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</si>
  <si>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</si>
  <si>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</si>
  <si>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</si>
  <si>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</si>
  <si>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</si>
  <si>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</si>
  <si>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</si>
  <si>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</si>
  <si>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</si>
  <si>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</si>
  <si>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</si>
  <si>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</si>
  <si>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</si>
  <si>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</si>
  <si>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</si>
  <si>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</si>
  <si>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</si>
  <si>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</si>
  <si>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</si>
  <si>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</si>
  <si>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</si>
  <si>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</si>
  <si>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</si>
  <si>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</si>
  <si>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</si>
  <si>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</si>
  <si>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</si>
  <si>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</si>
  <si>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</si>
  <si>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</si>
  <si>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</si>
  <si>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</si>
  <si>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</si>
  <si>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</si>
  <si>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</si>
  <si>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</si>
  <si>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</si>
  <si>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</si>
  <si>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</si>
  <si>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</si>
  <si>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</si>
  <si>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</si>
  <si>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</si>
  <si>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</si>
  <si>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</si>
  <si>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</si>
  <si>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</si>
  <si>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</si>
  <si>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</si>
  <si>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</si>
  <si>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</si>
  <si>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</si>
  <si>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</si>
  <si>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</si>
  <si>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</si>
  <si>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</si>
  <si>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</si>
  <si>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</si>
  <si>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</si>
  <si>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</si>
  <si>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</si>
  <si>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</si>
  <si>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</si>
  <si>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</si>
  <si>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</si>
  <si>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</si>
  <si>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</si>
  <si>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</si>
  <si>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</si>
  <si>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</si>
  <si>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</si>
  <si>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</si>
  <si>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</si>
  <si>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</si>
  <si>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</si>
  <si>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</si>
  <si>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</si>
  <si>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</si>
  <si>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</si>
  <si>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</si>
  <si>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</si>
  <si>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</si>
  <si>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</si>
  <si>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</si>
  <si>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</si>
  <si>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</si>
  <si>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</si>
  <si>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</si>
  <si>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</si>
  <si>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</si>
  <si>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</si>
  <si>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</si>
  <si>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</si>
  <si>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</si>
  <si>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</si>
  <si>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</si>
  <si>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</si>
  <si>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</si>
  <si>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</si>
  <si>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</si>
  <si>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</si>
  <si>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</si>
  <si>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</si>
  <si>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</si>
  <si>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</si>
  <si>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</si>
  <si>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</si>
  <si>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</si>
  <si>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</si>
  <si>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</si>
  <si>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</si>
  <si>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</si>
  <si>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</si>
  <si>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</si>
  <si>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</si>
  <si>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</si>
  <si>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</si>
  <si>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</si>
  <si>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</si>
  <si>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</si>
  <si>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</si>
  <si>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</si>
  <si>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</si>
  <si>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</si>
  <si>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</si>
  <si>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</si>
  <si>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</si>
  <si>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</si>
  <si>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</si>
  <si>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</si>
  <si>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</si>
  <si>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</si>
  <si>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</si>
  <si>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</si>
  <si>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</si>
  <si>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</si>
  <si>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</si>
  <si>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</si>
  <si>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</si>
  <si>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</si>
  <si>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</si>
  <si>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</si>
  <si>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</si>
  <si>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</si>
  <si>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</si>
  <si>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</si>
  <si>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</si>
  <si>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</si>
  <si>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</si>
  <si>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</si>
  <si>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</si>
  <si>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</si>
  <si>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</si>
  <si>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</si>
  <si>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</si>
  <si>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</si>
  <si>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</si>
  <si>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</si>
  <si>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</si>
  <si>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</si>
  <si>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</si>
  <si>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</si>
  <si>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</si>
  <si>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</si>
  <si>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</si>
  <si>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</si>
  <si>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</si>
  <si>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</si>
  <si>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</si>
  <si>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</si>
  <si>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</si>
  <si>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</si>
  <si>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</si>
  <si>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</si>
  <si>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</si>
  <si>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</si>
  <si>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</si>
  <si>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</si>
  <si>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</si>
  <si>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</si>
  <si>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</si>
  <si>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</si>
  <si>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</si>
  <si>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</si>
  <si>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</si>
  <si>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</si>
  <si>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</si>
  <si>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</si>
  <si>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</si>
  <si>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</si>
  <si>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</si>
  <si>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</si>
  <si>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</si>
  <si>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</si>
  <si>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</si>
  <si>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</si>
  <si>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</si>
  <si>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</si>
  <si>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</si>
  <si>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</si>
  <si>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</si>
  <si>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</si>
  <si>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</si>
  <si>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</si>
  <si>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</si>
  <si>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</si>
  <si>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</si>
  <si>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</si>
  <si>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</si>
  <si>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</si>
  <si>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</si>
  <si>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</si>
  <si>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</si>
  <si>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</si>
  <si>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</si>
  <si>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</si>
  <si>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</si>
  <si>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</si>
  <si>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</si>
  <si>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</si>
  <si>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</si>
  <si>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</si>
  <si>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</si>
  <si>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</si>
  <si>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</si>
  <si>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</si>
  <si>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</si>
  <si>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</si>
  <si>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</si>
  <si>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</si>
  <si>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</si>
  <si>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</si>
  <si>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</si>
  <si>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</si>
  <si>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</si>
  <si>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</si>
  <si>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</si>
  <si>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</si>
  <si>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</si>
  <si>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</si>
  <si>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</si>
  <si>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</si>
  <si>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</si>
  <si>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</si>
  <si>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</si>
  <si>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</si>
  <si>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</si>
  <si>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</si>
  <si>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</si>
  <si>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</si>
  <si>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</si>
  <si>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</si>
  <si>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</si>
  <si>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</si>
  <si>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</si>
  <si>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</si>
  <si>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</si>
  <si>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</si>
  <si>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</si>
  <si>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</si>
  <si>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</si>
  <si>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</si>
  <si>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</si>
  <si>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</si>
  <si>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</si>
  <si>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</si>
  <si>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</si>
  <si>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</si>
  <si>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</si>
  <si>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</si>
  <si>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</si>
  <si>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</si>
  <si>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</si>
  <si>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</si>
  <si>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</si>
  <si>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</si>
  <si>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</si>
  <si>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</si>
  <si>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</si>
  <si>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</si>
  <si>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</si>
  <si>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</si>
  <si>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</si>
  <si>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</si>
  <si>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</si>
  <si>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</si>
  <si>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</si>
  <si>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</si>
  <si>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</si>
  <si>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</si>
  <si>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</si>
  <si>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</si>
  <si>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</si>
  <si>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</si>
  <si>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</si>
  <si>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</si>
  <si>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</si>
  <si>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</si>
  <si>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</si>
  <si>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</si>
  <si>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</si>
  <si>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</si>
  <si>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</si>
  <si>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</si>
  <si>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</si>
  <si>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</si>
  <si>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</si>
  <si>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</si>
  <si>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</si>
  <si>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</si>
  <si>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</si>
  <si>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</si>
  <si>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</si>
  <si>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</si>
  <si>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</si>
  <si>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</si>
  <si>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</si>
  <si>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</si>
  <si>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</si>
  <si>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</si>
  <si>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</si>
  <si>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</si>
  <si>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</si>
  <si>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</si>
  <si>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</si>
  <si>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</si>
  <si>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</si>
  <si>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</si>
  <si>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</si>
  <si>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</si>
  <si>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</si>
  <si>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</si>
  <si>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</si>
  <si>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</si>
  <si>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</si>
  <si>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</si>
  <si>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</si>
  <si>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</si>
  <si>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</si>
  <si>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</si>
  <si>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</si>
  <si>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</si>
  <si>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</si>
  <si>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</si>
  <si>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</si>
  <si>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</si>
  <si>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</si>
  <si>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</si>
  <si>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</si>
  <si>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</si>
  <si>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</si>
  <si>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</si>
  <si>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</si>
  <si>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</si>
  <si>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</si>
  <si>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</si>
  <si>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</si>
  <si>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</si>
  <si>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</si>
  <si>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</si>
  <si>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</si>
  <si>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</si>
  <si>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</si>
  <si>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</si>
  <si>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</si>
  <si>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</si>
  <si>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</si>
  <si>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</si>
  <si>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</si>
  <si>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</si>
  <si>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</si>
  <si>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</si>
  <si>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</si>
  <si>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</si>
  <si>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</si>
  <si>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</si>
  <si>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</si>
  <si>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</si>
  <si>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</si>
  <si>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</si>
  <si>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</si>
  <si>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</si>
  <si>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</si>
  <si>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</si>
  <si>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</si>
  <si>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</si>
  <si>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</si>
  <si>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</si>
  <si>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</si>
  <si>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</si>
  <si>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</si>
  <si>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</si>
  <si>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</si>
  <si>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</si>
  <si>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</si>
  <si>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</si>
  <si>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</si>
  <si>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</si>
  <si>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</si>
  <si>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</si>
  <si>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</si>
  <si>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</si>
  <si>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</si>
  <si>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</si>
  <si>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</si>
  <si>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</si>
  <si>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</si>
  <si>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</si>
  <si>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</si>
  <si>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</si>
  <si>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</si>
  <si>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</si>
  <si>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</si>
  <si>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</si>
  <si>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</si>
  <si>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</si>
  <si>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</si>
  <si>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</si>
  <si>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</si>
  <si>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</si>
  <si>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</si>
  <si>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</si>
  <si>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</si>
  <si>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</si>
  <si>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</si>
  <si>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</si>
  <si>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</si>
  <si>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</si>
  <si>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</si>
  <si>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</si>
  <si>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</si>
  <si>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</si>
  <si>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</si>
  <si>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</si>
  <si>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</si>
  <si>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</si>
  <si>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</si>
  <si>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</si>
  <si>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</si>
  <si>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</si>
  <si>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</si>
  <si>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</si>
  <si>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</si>
  <si>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</si>
  <si>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</si>
  <si>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</si>
  <si>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</si>
  <si>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</si>
  <si>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</si>
  <si>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</si>
  <si>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</si>
  <si>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</si>
  <si>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</si>
  <si>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</si>
  <si>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</si>
  <si>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</si>
  <si>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</si>
  <si>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</si>
  <si>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</si>
  <si>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</si>
  <si>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</si>
  <si>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</si>
  <si>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</si>
  <si>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</si>
  <si>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</si>
  <si>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</si>
  <si>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</si>
  <si>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</si>
  <si>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</si>
  <si>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</si>
  <si>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</si>
  <si>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</si>
  <si>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</si>
  <si>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</si>
  <si>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</si>
  <si>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</si>
  <si>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</si>
  <si>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</si>
  <si>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</si>
  <si>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</si>
  <si>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</si>
  <si>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</si>
  <si>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</si>
  <si>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</si>
  <si>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</si>
  <si>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</si>
  <si>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</si>
  <si>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</si>
  <si>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</si>
  <si>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</si>
  <si>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</si>
  <si>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</si>
  <si>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</si>
  <si>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</si>
  <si>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</si>
  <si>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</si>
  <si>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</si>
  <si>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</si>
  <si>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</si>
  <si>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</si>
  <si>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</si>
  <si>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</si>
  <si>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</si>
  <si>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</si>
  <si>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</si>
  <si>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</si>
  <si>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</si>
  <si>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</si>
  <si>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</si>
  <si>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</si>
  <si>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</si>
  <si>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</si>
  <si>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</si>
  <si>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</si>
  <si>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</si>
  <si>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</si>
  <si>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</si>
  <si>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</si>
  <si>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</si>
  <si>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</si>
  <si>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</si>
  <si>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</si>
  <si>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</si>
  <si>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</si>
  <si>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</si>
  <si>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</si>
  <si>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</si>
  <si>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</si>
  <si>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</si>
  <si>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</si>
  <si>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</si>
  <si>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</si>
  <si>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</si>
  <si>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</si>
  <si>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</si>
  <si>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</si>
  <si>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</si>
  <si>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</si>
  <si>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</si>
  <si>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</si>
  <si>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</si>
  <si>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</si>
  <si>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</si>
  <si>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</si>
  <si>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</si>
  <si>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</si>
  <si>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</si>
  <si>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</si>
  <si>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</si>
  <si>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</si>
  <si>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</si>
  <si>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</si>
  <si>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</si>
  <si>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</si>
  <si>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</si>
  <si>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</si>
  <si>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</si>
  <si>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</si>
  <si>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</si>
  <si>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</si>
  <si>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</si>
  <si>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</si>
  <si>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</si>
  <si>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</si>
  <si>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</si>
  <si>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</si>
  <si>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</si>
  <si>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</si>
  <si>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</si>
  <si>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</si>
  <si>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</si>
  <si>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</si>
  <si>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</si>
  <si>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</si>
  <si>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</si>
  <si>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</si>
  <si>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</si>
  <si>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</si>
  <si>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</si>
  <si>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</si>
  <si>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</si>
  <si>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</si>
  <si>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</si>
  <si>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</si>
  <si>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</si>
  <si>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</si>
  <si>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</si>
  <si>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</si>
  <si>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</si>
  <si>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</si>
  <si>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</si>
  <si>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</si>
  <si>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</si>
  <si>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</si>
  <si>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</si>
  <si>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</si>
  <si>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</si>
  <si>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</si>
  <si>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</si>
  <si>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</si>
  <si>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</si>
  <si>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</si>
  <si>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</si>
  <si>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</si>
  <si>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</si>
  <si>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</si>
  <si>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</si>
  <si>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</si>
  <si>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</si>
  <si>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</si>
  <si>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</si>
  <si>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</si>
  <si>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</si>
  <si>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</si>
  <si>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</si>
  <si>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</si>
  <si>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</si>
  <si>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</si>
  <si>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</si>
  <si>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</si>
  <si>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</si>
  <si>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</si>
  <si>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</si>
  <si>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</si>
  <si>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</si>
  <si>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</si>
  <si>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</si>
  <si>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</si>
  <si>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</si>
  <si>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</si>
  <si>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</si>
  <si>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</si>
  <si>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</si>
  <si>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</si>
  <si>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</si>
  <si>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</si>
  <si>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</si>
  <si>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</si>
  <si>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</si>
  <si>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</si>
  <si>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</si>
  <si>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</si>
  <si>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</si>
  <si>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</si>
  <si>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</si>
  <si>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</si>
  <si>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</si>
  <si>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</si>
  <si>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</si>
  <si>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</si>
  <si>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</si>
  <si>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</si>
  <si>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</si>
  <si>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</si>
  <si>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</si>
  <si>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</si>
  <si>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</si>
  <si>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</si>
  <si>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</si>
  <si>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</si>
  <si>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</si>
  <si>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</si>
  <si>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</si>
  <si>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</si>
  <si>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</si>
  <si>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</si>
  <si>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</si>
  <si>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</si>
  <si>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</si>
  <si>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</si>
  <si>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</si>
  <si>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</si>
  <si>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</si>
  <si>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</si>
  <si>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</si>
  <si>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</si>
  <si>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</si>
  <si>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</si>
  <si>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</si>
  <si>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</si>
  <si>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</si>
  <si>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</si>
  <si>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</si>
  <si>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</si>
  <si>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</si>
  <si>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</si>
  <si>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</si>
  <si>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</si>
  <si>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</si>
  <si>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</si>
  <si>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</si>
  <si>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</si>
  <si>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</si>
  <si>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</si>
  <si>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</si>
  <si>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</si>
  <si>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</si>
  <si>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</si>
  <si>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</si>
  <si>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</si>
  <si>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</si>
  <si>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</si>
  <si>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</si>
  <si>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</si>
  <si>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</si>
  <si>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</si>
  <si>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</si>
  <si>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</si>
  <si>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</si>
  <si>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</si>
  <si>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</si>
  <si>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</si>
  <si>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</si>
  <si>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</si>
  <si>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</si>
  <si>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</si>
  <si>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</si>
  <si>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</si>
  <si>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</si>
  <si>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</si>
  <si>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</si>
  <si>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</si>
  <si>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</si>
  <si>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</si>
  <si>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</si>
  <si>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</si>
  <si>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</si>
  <si>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</si>
  <si>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</si>
  <si>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</si>
  <si>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</si>
  <si>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</si>
  <si>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</si>
  <si>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</si>
  <si>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</si>
  <si>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</si>
  <si>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</si>
  <si>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</si>
  <si>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</si>
  <si>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</si>
  <si>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</si>
  <si>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</si>
  <si>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</si>
  <si>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</si>
  <si>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</si>
  <si>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</si>
  <si>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</si>
  <si>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</si>
  <si>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</si>
  <si>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</si>
  <si>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</si>
  <si>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</si>
  <si>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</si>
  <si>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</si>
  <si>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</si>
  <si>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</si>
  <si>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</si>
  <si>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</si>
  <si>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</si>
  <si>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</si>
  <si>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</si>
  <si>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</si>
  <si>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</si>
  <si>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</si>
  <si>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</si>
  <si>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</si>
  <si>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</si>
  <si>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</si>
  <si>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</si>
  <si>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</si>
  <si>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</si>
  <si>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</si>
  <si>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</si>
  <si>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</si>
  <si>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</si>
  <si>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</si>
  <si>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</si>
  <si>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</si>
  <si>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</si>
  <si>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</si>
  <si>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</si>
  <si>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</si>
  <si>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</si>
  <si>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</si>
  <si>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</si>
  <si>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</si>
  <si>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</si>
  <si>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</si>
  <si>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</si>
  <si>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</si>
  <si>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</si>
  <si>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</si>
  <si>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</si>
  <si>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</si>
  <si>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</si>
  <si>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</si>
  <si>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</si>
  <si>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</si>
  <si>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</si>
  <si>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</si>
  <si>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</si>
  <si>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</si>
  <si>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</si>
  <si>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</si>
  <si>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</si>
  <si>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</si>
  <si>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</si>
  <si>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</si>
  <si>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</si>
  <si>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</si>
  <si>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</si>
  <si>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</si>
  <si>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</si>
  <si>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</si>
  <si>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</si>
  <si>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</si>
  <si>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</si>
  <si>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</si>
  <si>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</si>
  <si>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</si>
  <si>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</si>
  <si>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</si>
  <si>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</si>
  <si>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</si>
  <si>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</si>
  <si>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</si>
  <si>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</si>
  <si>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</si>
  <si>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</si>
  <si>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</si>
  <si>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</si>
  <si>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</si>
  <si>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</si>
  <si>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</si>
  <si>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</si>
  <si>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</si>
  <si>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</si>
  <si>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</si>
  <si>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</si>
  <si>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</si>
  <si>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</si>
  <si>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</si>
  <si>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</si>
  <si>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</si>
  <si>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</si>
  <si>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</si>
  <si>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</si>
  <si>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</si>
  <si>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</si>
  <si>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</si>
  <si>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</si>
  <si>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</si>
  <si>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</si>
  <si>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</si>
  <si>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</si>
  <si>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</si>
  <si>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</si>
  <si>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</si>
  <si>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</si>
  <si>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</si>
  <si>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</si>
  <si>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</si>
  <si>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</si>
  <si>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</si>
  <si>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</si>
  <si>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</si>
  <si>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</si>
  <si>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</si>
  <si>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</si>
  <si>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</si>
  <si>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</si>
  <si>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</si>
  <si>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</si>
  <si>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</si>
  <si>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</si>
  <si>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</si>
  <si>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</si>
  <si>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</si>
  <si>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</si>
  <si>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</si>
  <si>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</si>
  <si>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</si>
  <si>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</si>
  <si>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</si>
  <si>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</si>
  <si>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</si>
  <si>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</si>
  <si>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</si>
  <si>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</si>
  <si>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</si>
  <si>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</si>
  <si>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</si>
  <si>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</si>
  <si>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</si>
  <si>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</si>
  <si>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</si>
  <si>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</si>
  <si>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</si>
  <si>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</si>
  <si>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</si>
  <si>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</si>
  <si>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</si>
  <si>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</si>
  <si>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</si>
  <si>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</si>
  <si>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</si>
  <si>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</si>
  <si>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</si>
  <si>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</si>
  <si>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</si>
  <si>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</si>
  <si>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</si>
  <si>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</si>
  <si>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</si>
  <si>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</si>
  <si>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</si>
  <si>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</si>
  <si>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</si>
  <si>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</si>
  <si>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</si>
  <si>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</si>
  <si>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</si>
  <si>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</si>
  <si>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</si>
  <si>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</si>
  <si>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</si>
  <si>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</si>
  <si>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</si>
  <si>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</si>
  <si>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</si>
  <si>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</si>
  <si>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</si>
  <si>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</si>
  <si>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</si>
  <si>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</si>
  <si>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</si>
  <si>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</si>
  <si>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</si>
  <si>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</si>
  <si>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</si>
  <si>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</si>
  <si>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</si>
  <si>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</si>
  <si>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</si>
  <si>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</si>
  <si>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</si>
  <si>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</si>
  <si>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</si>
  <si>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</si>
  <si>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</si>
  <si>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</si>
  <si>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</si>
  <si>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</si>
  <si>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</si>
  <si>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</si>
  <si>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</si>
  <si>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</si>
  <si>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</si>
  <si>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</si>
  <si>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</si>
  <si>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</si>
  <si>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</si>
  <si>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</si>
  <si>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</si>
  <si>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</si>
  <si>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</si>
  <si>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</si>
  <si>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</si>
  <si>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</si>
  <si>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</si>
  <si>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</si>
  <si>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</si>
  <si>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</si>
  <si>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</si>
  <si>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</si>
  <si>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</si>
  <si>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</si>
  <si>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</si>
  <si>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</si>
  <si>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</si>
  <si>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</si>
  <si>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</si>
  <si>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</si>
  <si>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</si>
  <si>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</si>
  <si>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</si>
  <si>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</si>
  <si>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</si>
  <si>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</si>
  <si>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</si>
  <si>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</si>
  <si>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</si>
  <si>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</si>
  <si>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</si>
  <si>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</si>
  <si>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</si>
  <si>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</si>
  <si>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</si>
  <si>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</si>
  <si>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</si>
  <si>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</si>
  <si>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</si>
  <si>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</si>
  <si>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</si>
  <si>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</si>
  <si>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</si>
  <si>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</si>
  <si>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</si>
  <si>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</si>
  <si>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</si>
  <si>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</si>
  <si>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</si>
  <si>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</si>
  <si>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</si>
  <si>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</si>
  <si>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</si>
  <si>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</si>
  <si>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</si>
  <si>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</si>
  <si>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</si>
  <si>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</si>
  <si>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</si>
  <si>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</si>
  <si>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</si>
  <si>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</si>
  <si>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</si>
  <si>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</si>
  <si>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</si>
  <si>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</si>
  <si>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</si>
  <si>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</si>
  <si>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</si>
  <si>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</si>
  <si>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</si>
  <si>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</si>
  <si>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</si>
  <si>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</si>
  <si>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</si>
  <si>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</si>
  <si>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</si>
  <si>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</si>
  <si>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</si>
  <si>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</si>
  <si>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</si>
  <si>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</si>
  <si>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</si>
  <si>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</si>
  <si>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</si>
  <si>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</si>
  <si>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</si>
  <si>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</si>
  <si>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</si>
  <si>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</si>
  <si>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</si>
  <si>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</si>
  <si>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</si>
  <si>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</si>
  <si>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</si>
  <si>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</si>
  <si>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</si>
  <si>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</si>
  <si>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</si>
  <si>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</si>
  <si>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</si>
  <si>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</si>
  <si>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</si>
  <si>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</si>
  <si>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</si>
  <si>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</si>
  <si>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</si>
  <si>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</si>
  <si>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</si>
  <si>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</si>
  <si>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</si>
  <si>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</si>
  <si>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</si>
  <si>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</si>
  <si>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</si>
  <si>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</si>
  <si>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</si>
  <si>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</si>
  <si>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</si>
  <si>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</si>
  <si>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</si>
  <si>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</si>
  <si>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</si>
  <si>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</si>
  <si>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</si>
  <si>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</si>
  <si>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</si>
  <si>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</si>
  <si>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</si>
  <si>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</si>
  <si>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</si>
  <si>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</si>
  <si>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</si>
  <si>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</si>
  <si>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</si>
  <si>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</si>
  <si>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</si>
  <si>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</si>
  <si>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</si>
  <si>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</si>
  <si>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</si>
  <si>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</si>
  <si>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</si>
  <si>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</si>
  <si>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</si>
  <si>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</si>
  <si>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</si>
  <si>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</si>
  <si>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</si>
  <si>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</si>
  <si>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</si>
  <si>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</si>
  <si>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</si>
  <si>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</si>
  <si>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</si>
  <si>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</si>
  <si>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</si>
  <si>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</si>
  <si>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</si>
  <si>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</si>
  <si>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</si>
  <si>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</si>
  <si>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</si>
  <si>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</si>
  <si>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</si>
  <si>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</si>
  <si>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</si>
  <si>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</si>
  <si>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</si>
  <si>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</si>
  <si>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</si>
  <si>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</si>
  <si>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</si>
  <si>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</si>
  <si>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</si>
  <si>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</si>
  <si>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</si>
  <si>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</si>
  <si>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</si>
  <si>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</si>
  <si>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</si>
  <si>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</si>
  <si>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</si>
  <si>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</si>
  <si>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</si>
  <si>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</si>
  <si>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</si>
  <si>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</si>
  <si>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</si>
  <si>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</si>
  <si>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</si>
  <si>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</si>
  <si>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</si>
  <si>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</si>
  <si>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</si>
  <si>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</si>
  <si>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</si>
  <si>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</si>
  <si>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</si>
  <si>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</si>
  <si>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</si>
  <si>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</si>
  <si>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</si>
  <si>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</si>
  <si>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</si>
  <si>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</si>
  <si>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</si>
  <si>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</si>
  <si>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</si>
  <si>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</si>
  <si>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</si>
  <si>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</si>
  <si>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</si>
  <si>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</si>
  <si>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</si>
  <si>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</si>
  <si>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</si>
  <si>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</si>
  <si>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</si>
  <si>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</si>
  <si>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</si>
  <si>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</si>
  <si>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</si>
  <si>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</si>
  <si>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</si>
  <si>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</si>
  <si>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</si>
  <si>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</si>
  <si>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</si>
  <si>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</si>
  <si>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</si>
  <si>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</si>
  <si>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</si>
  <si>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</si>
  <si>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</si>
  <si>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</si>
  <si>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</si>
  <si>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</si>
  <si>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</si>
  <si>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</si>
  <si>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</si>
  <si>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</si>
  <si>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</si>
  <si>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</si>
  <si>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</si>
  <si>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</si>
  <si>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</si>
  <si>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</si>
  <si>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</si>
  <si>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</si>
  <si>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</si>
  <si>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</si>
  <si>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</si>
  <si>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</si>
  <si>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</si>
  <si>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</si>
  <si>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</si>
  <si>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</si>
  <si>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</si>
  <si>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</si>
  <si>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</si>
  <si>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</si>
  <si>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</si>
  <si>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</si>
  <si>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</si>
  <si>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</si>
  <si>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</si>
  <si>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</si>
  <si>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</si>
  <si>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</si>
  <si>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</si>
  <si>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</si>
  <si>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</si>
  <si>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</si>
  <si>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</si>
  <si>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</si>
  <si>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</si>
  <si>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</si>
  <si>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</si>
  <si>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</si>
  <si>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</si>
  <si>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</si>
  <si>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</si>
  <si>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</si>
  <si>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</si>
  <si>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</si>
  <si>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</si>
  <si>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</si>
  <si>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</si>
  <si>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</si>
  <si>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</si>
  <si>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</si>
  <si>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</si>
  <si>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</si>
  <si>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</si>
  <si>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</si>
  <si>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</si>
  <si>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</si>
  <si>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</si>
  <si>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</si>
  <si>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</si>
  <si>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</si>
  <si>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</si>
  <si>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</si>
  <si>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</si>
  <si>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</si>
  <si>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</si>
  <si>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</si>
  <si>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</si>
  <si>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</si>
  <si>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</si>
  <si>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</si>
  <si>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</si>
  <si>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</si>
  <si>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</si>
  <si>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</si>
  <si>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</si>
  <si>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</si>
  <si>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</si>
  <si>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</si>
  <si>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</si>
  <si>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</si>
  <si>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</si>
  <si>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</si>
  <si>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</si>
  <si>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</si>
  <si>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</si>
  <si>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</si>
  <si>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</si>
  <si>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</si>
  <si>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</si>
  <si>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</si>
  <si>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</si>
  <si>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</si>
  <si>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</si>
  <si>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</si>
  <si>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</si>
  <si>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</si>
  <si>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</si>
  <si>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</si>
  <si>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</si>
  <si>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</si>
  <si>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</si>
  <si>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</si>
  <si>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</si>
  <si>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</si>
  <si>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</si>
  <si>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</si>
  <si>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</si>
  <si>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</si>
  <si>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</si>
  <si>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</si>
  <si>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</si>
  <si>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</si>
  <si>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</si>
  <si>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</si>
  <si>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</si>
  <si>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</si>
  <si>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</si>
  <si>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</si>
  <si>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</si>
  <si>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</si>
  <si>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</si>
  <si>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</si>
  <si>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</si>
  <si>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</si>
  <si>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</si>
  <si>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</si>
  <si>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</si>
  <si>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</si>
  <si>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</si>
  <si>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</si>
  <si>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</si>
  <si>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</si>
  <si>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</si>
  <si>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</si>
  <si>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</si>
  <si>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</si>
  <si>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</si>
  <si>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</si>
  <si>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</si>
  <si>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</si>
  <si>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</si>
  <si>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</si>
  <si>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</si>
  <si>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</si>
  <si>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</si>
  <si>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</si>
  <si>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</si>
  <si>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</si>
  <si>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</si>
  <si>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</si>
  <si>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</si>
  <si>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</si>
  <si>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</si>
  <si>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</si>
  <si>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</si>
  <si>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</si>
  <si>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</si>
  <si>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</si>
  <si>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</si>
  <si>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</si>
  <si>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</si>
  <si>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</si>
  <si>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</si>
  <si>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</si>
  <si>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</si>
  <si>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</si>
  <si>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</si>
  <si>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</si>
  <si>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</si>
  <si>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</si>
  <si>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</si>
  <si>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</si>
  <si>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</si>
  <si>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</si>
  <si>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</si>
  <si>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</si>
  <si>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</si>
  <si>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</si>
  <si>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</si>
  <si>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</si>
  <si>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</si>
  <si>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</si>
  <si>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</si>
  <si>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</si>
  <si>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</si>
  <si>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</si>
  <si>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</si>
  <si>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</si>
  <si>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</si>
  <si>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</si>
  <si>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</si>
  <si>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</si>
  <si>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</si>
  <si>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</si>
  <si>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</si>
  <si>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</si>
  <si>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</si>
  <si>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</si>
  <si>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</si>
  <si>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</si>
  <si>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</si>
  <si>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</si>
  <si>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</si>
  <si>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</si>
  <si>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</si>
  <si>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</si>
  <si>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</si>
  <si>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</si>
  <si>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</si>
  <si>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</si>
  <si>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</si>
  <si>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</si>
  <si>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</si>
  <si>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</si>
  <si>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</si>
  <si>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</si>
  <si>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</si>
  <si>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</si>
  <si>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</si>
  <si>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</si>
  <si>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</si>
  <si>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</si>
  <si>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</si>
  <si>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</si>
  <si>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</si>
  <si>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</si>
  <si>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</si>
  <si>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</si>
  <si>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</si>
  <si>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</si>
  <si>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</si>
  <si>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</si>
  <si>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</si>
  <si>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</si>
  <si>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</si>
  <si>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</si>
  <si>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</si>
  <si>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</si>
  <si>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</si>
  <si>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</si>
  <si>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</si>
  <si>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</si>
  <si>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</si>
  <si>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</si>
  <si>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</si>
  <si>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</si>
  <si>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</si>
  <si>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</si>
  <si>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</si>
  <si>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</si>
  <si>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</si>
  <si>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</si>
  <si>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</si>
  <si>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</si>
  <si>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</si>
  <si>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</si>
  <si>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</si>
  <si>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</si>
  <si>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</si>
  <si>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</si>
  <si>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</si>
  <si>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</si>
  <si>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</si>
  <si>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</si>
  <si>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</si>
  <si>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</si>
  <si>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</si>
  <si>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</si>
  <si>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</si>
  <si>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</si>
  <si>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</si>
  <si>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</si>
  <si>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</si>
  <si>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</si>
  <si>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</si>
  <si>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</si>
  <si>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</si>
  <si>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</si>
  <si>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</si>
  <si>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</si>
  <si>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</si>
  <si>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</si>
  <si>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</si>
  <si>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</si>
  <si>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</si>
  <si>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</si>
  <si>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</si>
  <si>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</si>
  <si>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</si>
  <si>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</si>
  <si>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</si>
  <si>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</si>
  <si>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</si>
  <si>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</si>
  <si>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</si>
  <si>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</si>
  <si>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</si>
  <si>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</si>
  <si>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</si>
  <si>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</si>
  <si>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</si>
  <si>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</si>
  <si>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</si>
  <si>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</si>
  <si>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</si>
  <si>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</si>
  <si>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</si>
  <si>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</si>
  <si>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</si>
  <si>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</si>
  <si>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</si>
  <si>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</si>
  <si>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</si>
  <si>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</si>
  <si>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</si>
  <si>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</si>
  <si>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</si>
  <si>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</si>
  <si>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</si>
  <si>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</si>
  <si>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</si>
  <si>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</si>
  <si>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</si>
  <si>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</si>
  <si>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</si>
  <si>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</si>
  <si>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</si>
  <si>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</si>
  <si>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</si>
  <si>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</si>
  <si>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</si>
  <si>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</si>
  <si>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</si>
  <si>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</si>
  <si>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</si>
  <si>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</si>
  <si>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</si>
  <si>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</si>
  <si>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</si>
  <si>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</si>
  <si>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</si>
  <si>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</si>
  <si>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</si>
  <si>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</si>
  <si>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</si>
  <si>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</si>
  <si>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</si>
  <si>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</si>
  <si>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</si>
  <si>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</si>
  <si>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</si>
  <si>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</si>
  <si>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</si>
  <si>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</si>
  <si>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</si>
  <si>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</si>
  <si>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</si>
  <si>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</si>
  <si>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</si>
  <si>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</si>
  <si>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</si>
  <si>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</si>
  <si>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</si>
  <si>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</si>
  <si>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</si>
  <si>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</si>
  <si>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</si>
  <si>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</si>
  <si>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</si>
  <si>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</si>
  <si>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</si>
  <si>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</si>
  <si>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</si>
  <si>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</si>
  <si>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</si>
  <si>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</si>
  <si>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</si>
  <si>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</si>
  <si>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</si>
  <si>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</si>
  <si>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</si>
  <si>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</si>
  <si>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</si>
  <si>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</si>
  <si>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</si>
  <si>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</si>
  <si>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</si>
  <si>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</si>
  <si>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</si>
  <si>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</si>
  <si>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</si>
  <si>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</si>
  <si>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</si>
  <si>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</si>
  <si>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</si>
  <si>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</si>
  <si>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</si>
  <si>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</si>
  <si>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</si>
  <si>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</si>
  <si>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</si>
  <si>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</si>
  <si>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</si>
  <si>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</si>
  <si>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</si>
  <si>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</si>
  <si>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</si>
  <si>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</si>
  <si>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</si>
  <si>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</si>
  <si>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</si>
  <si>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</si>
  <si>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</si>
  <si>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</si>
  <si>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</si>
  <si>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</si>
  <si>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</si>
  <si>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</si>
  <si>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</si>
  <si>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</si>
  <si>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</si>
  <si>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</si>
  <si>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</si>
  <si>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</si>
  <si>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</si>
  <si>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</si>
  <si>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</si>
  <si>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</si>
  <si>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</si>
  <si>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</si>
  <si>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</si>
  <si>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</si>
  <si>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</si>
  <si>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</si>
  <si>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</si>
  <si>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</si>
  <si>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</si>
  <si>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</si>
  <si>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</si>
  <si>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</si>
  <si>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</si>
  <si>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</si>
  <si>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</si>
  <si>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</si>
  <si>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</si>
  <si>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</si>
  <si>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</si>
  <si>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</si>
  <si>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</si>
  <si>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</si>
  <si>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</si>
  <si>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</si>
  <si>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</si>
  <si>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</si>
  <si>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</si>
  <si>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</si>
  <si>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</si>
  <si>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</si>
  <si>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</si>
  <si>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</si>
  <si>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</si>
  <si>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</si>
  <si>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</si>
  <si>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</si>
  <si>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</si>
  <si>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</si>
  <si>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</si>
  <si>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</si>
  <si>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</si>
  <si>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</si>
  <si>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</si>
  <si>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</si>
  <si>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</si>
  <si>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</si>
  <si>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</si>
  <si>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</si>
  <si>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</si>
  <si>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</si>
  <si>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</si>
  <si>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</si>
  <si>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</si>
  <si>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</si>
  <si>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</si>
  <si>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</si>
  <si>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</si>
  <si>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</si>
  <si>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</si>
  <si>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</si>
  <si>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</si>
  <si>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</si>
  <si>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</si>
  <si>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</si>
  <si>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</si>
  <si>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</si>
  <si>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</si>
  <si>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</si>
  <si>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</si>
  <si>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</si>
  <si>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</si>
  <si>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</si>
  <si>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</si>
  <si>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</si>
  <si>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</si>
  <si>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</si>
  <si>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</si>
  <si>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</si>
  <si>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</si>
  <si>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</si>
  <si>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</si>
  <si>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</si>
  <si>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</si>
  <si>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</si>
  <si>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</si>
  <si>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</si>
  <si>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</si>
  <si>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</si>
  <si>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</si>
  <si>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</si>
  <si>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</si>
  <si>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</si>
  <si>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</si>
  <si>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</si>
  <si>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</si>
  <si>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</si>
  <si>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</si>
  <si>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</si>
  <si>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</si>
  <si>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</si>
  <si>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</si>
  <si>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</si>
  <si>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</si>
  <si>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</si>
  <si>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</si>
  <si>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</si>
  <si>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</si>
  <si>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</si>
  <si>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</si>
  <si>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</si>
  <si>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</si>
  <si>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</si>
  <si>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</si>
  <si>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</si>
  <si>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</si>
  <si>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</si>
  <si>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</si>
  <si>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</si>
  <si>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</si>
  <si>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</si>
  <si>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</si>
  <si>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</si>
  <si>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</si>
  <si>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</si>
  <si>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</si>
  <si>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</si>
  <si>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</si>
  <si>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</si>
  <si>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</si>
  <si>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</si>
  <si>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</si>
  <si>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</si>
  <si>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</si>
  <si>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</si>
  <si>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</si>
  <si>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</si>
  <si>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</si>
  <si>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</si>
  <si>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</si>
  <si>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</si>
  <si>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</si>
  <si>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</si>
  <si>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</si>
  <si>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</si>
  <si>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</si>
  <si>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</si>
  <si>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</si>
  <si>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</si>
  <si>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</si>
  <si>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</si>
  <si>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</si>
  <si>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</si>
  <si>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</si>
  <si>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</si>
  <si>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</si>
  <si>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</si>
  <si>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</si>
  <si>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</si>
  <si>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</si>
  <si>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</si>
  <si>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</si>
  <si>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</si>
  <si>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</si>
  <si>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</si>
  <si>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</si>
  <si>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</si>
  <si>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</si>
  <si>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</si>
  <si>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</si>
  <si>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</si>
  <si>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</si>
  <si>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</si>
  <si>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</si>
  <si>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</si>
  <si>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</si>
  <si>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</si>
  <si>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</si>
  <si>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</si>
  <si>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</si>
  <si>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</si>
  <si>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</si>
  <si>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</si>
  <si>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</si>
  <si>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</si>
  <si>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</si>
  <si>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</si>
  <si>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</si>
  <si>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</si>
  <si>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</si>
  <si>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</si>
  <si>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</si>
  <si>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</si>
  <si>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</si>
  <si>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</si>
  <si>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</si>
  <si>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</si>
  <si>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</si>
  <si>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</si>
  <si>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</si>
  <si>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</si>
  <si>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</si>
  <si>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</si>
  <si>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</si>
  <si>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</si>
  <si>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</si>
  <si>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</si>
  <si>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</si>
  <si>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</si>
  <si>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</si>
  <si>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</si>
  <si>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</si>
  <si>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</si>
  <si>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</si>
  <si>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</si>
  <si>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</si>
  <si>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</si>
  <si>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</si>
  <si>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</si>
  <si>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</si>
  <si>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</si>
  <si>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</si>
  <si>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</si>
  <si>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</si>
  <si>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</si>
  <si>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</si>
  <si>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</si>
  <si>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</si>
  <si>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</si>
  <si>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</si>
  <si>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</si>
  <si>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</si>
  <si>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</si>
  <si>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</si>
  <si>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</si>
  <si>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</si>
  <si>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</si>
  <si>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</si>
  <si>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</si>
  <si>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</si>
  <si>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</si>
  <si>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</si>
  <si>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</si>
  <si>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</si>
  <si>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</si>
  <si>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</si>
  <si>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</si>
  <si>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</si>
  <si>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</si>
  <si>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</si>
  <si>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</si>
  <si>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</si>
  <si>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</si>
  <si>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</si>
  <si>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</si>
  <si>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</si>
  <si>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</si>
  <si>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</si>
  <si>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</si>
  <si>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</si>
  <si>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</si>
  <si>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</si>
  <si>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</si>
  <si>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</si>
  <si>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</si>
  <si>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</si>
  <si>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</si>
  <si>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</si>
  <si>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</si>
  <si>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</si>
  <si>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</si>
  <si>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</si>
  <si>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</si>
  <si>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</si>
  <si>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</si>
  <si>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</si>
  <si>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</si>
  <si>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</si>
  <si>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</si>
  <si>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</si>
  <si>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</si>
  <si>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</si>
  <si>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</si>
  <si>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</si>
  <si>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</si>
  <si>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</si>
  <si>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</si>
  <si>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</si>
  <si>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</si>
  <si>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</si>
  <si>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</si>
  <si>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</si>
  <si>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</si>
  <si>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</si>
  <si>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</si>
  <si>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</si>
  <si>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</si>
  <si>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</si>
  <si>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</si>
  <si>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</si>
  <si>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</si>
  <si>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</si>
  <si>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</si>
  <si>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</si>
  <si>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</si>
  <si>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</si>
  <si>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</si>
  <si>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</si>
  <si>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</si>
  <si>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</si>
  <si>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</si>
  <si>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</si>
  <si>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</si>
  <si>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</si>
  <si>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</si>
  <si>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</si>
  <si>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</si>
  <si>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</si>
  <si>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</si>
  <si>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</si>
  <si>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</si>
  <si>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</si>
  <si>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</si>
  <si>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</si>
  <si>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</si>
  <si>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</si>
  <si>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</si>
  <si>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</si>
  <si>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</si>
  <si>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</si>
  <si>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</si>
  <si>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</si>
  <si>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</si>
  <si>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</si>
  <si>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</si>
  <si>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</si>
  <si>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</si>
  <si>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</si>
  <si>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</si>
  <si>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</si>
  <si>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</si>
  <si>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</si>
  <si>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</si>
  <si>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</si>
  <si>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</si>
  <si>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</si>
  <si>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</si>
  <si>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</si>
  <si>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</si>
  <si>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</si>
  <si>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</si>
  <si>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</si>
  <si>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</si>
  <si>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</si>
  <si>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</si>
  <si>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</si>
  <si>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</si>
  <si>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</si>
  <si>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</si>
  <si>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</si>
  <si>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</si>
  <si>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</si>
  <si>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</si>
  <si>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</si>
  <si>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</si>
  <si>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</si>
  <si>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</si>
  <si>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</si>
  <si>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</si>
  <si>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</si>
  <si>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</si>
  <si>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</si>
  <si>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</si>
  <si>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</si>
  <si>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</si>
  <si>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</si>
  <si>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</si>
  <si>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</si>
  <si>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</si>
  <si>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</si>
  <si>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</si>
  <si>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</si>
  <si>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</si>
  <si>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</si>
  <si>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</si>
  <si>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</si>
  <si>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</si>
  <si>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</si>
  <si>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</si>
  <si>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</si>
  <si>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</si>
  <si>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</si>
  <si>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</si>
  <si>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</si>
  <si>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</si>
  <si>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</si>
  <si>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</si>
  <si>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</si>
  <si>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</si>
  <si>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</si>
  <si>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</si>
  <si>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</si>
  <si>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</si>
  <si>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</si>
  <si>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</si>
  <si>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</si>
  <si>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</si>
  <si>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</si>
  <si>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</si>
  <si>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</si>
  <si>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</si>
  <si>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</si>
  <si>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</si>
  <si>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</si>
  <si>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</si>
  <si>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</si>
  <si>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</si>
  <si>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</si>
  <si>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</si>
  <si>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</si>
  <si>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</si>
  <si>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</si>
  <si>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</si>
  <si>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</si>
  <si>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</si>
  <si>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</si>
  <si>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</si>
  <si>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</si>
  <si>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</si>
  <si>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</si>
  <si>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</si>
  <si>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</si>
  <si>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</si>
  <si>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</si>
  <si>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</si>
  <si>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</si>
  <si>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</si>
  <si>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</si>
  <si>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</si>
  <si>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</si>
  <si>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</si>
  <si>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</si>
  <si>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</si>
  <si>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</si>
  <si>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</si>
  <si>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</si>
  <si>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</si>
  <si>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</si>
  <si>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</si>
  <si>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</si>
  <si>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</si>
  <si>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</si>
  <si>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</si>
  <si>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</si>
  <si>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</si>
  <si>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</si>
  <si>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</si>
  <si>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</si>
  <si>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</si>
  <si>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</si>
  <si>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</si>
  <si>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</si>
  <si>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</si>
  <si>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</si>
  <si>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</si>
  <si>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</si>
  <si>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</si>
  <si>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</si>
  <si>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</si>
  <si>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</si>
  <si>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</si>
  <si>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</si>
  <si>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</si>
  <si>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</si>
  <si>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</si>
  <si>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</si>
  <si>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</si>
  <si>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</si>
  <si>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</si>
  <si>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</si>
  <si>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</si>
  <si>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</si>
  <si>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</si>
  <si>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</si>
  <si>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</si>
  <si>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</si>
  <si>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</si>
  <si>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</si>
  <si>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</si>
  <si>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</si>
  <si>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</si>
  <si>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</si>
  <si>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</si>
  <si>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</si>
  <si>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</si>
  <si>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</si>
  <si>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</si>
  <si>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</si>
  <si>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</si>
  <si>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</si>
  <si>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</si>
  <si>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</si>
  <si>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</si>
  <si>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</si>
  <si>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</si>
  <si>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</si>
  <si>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</si>
  <si>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</si>
  <si>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</si>
  <si>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</si>
  <si>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</si>
  <si>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</si>
  <si>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</si>
  <si>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</si>
  <si>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</si>
  <si>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</si>
  <si>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</si>
  <si>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</si>
  <si>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</si>
  <si>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</si>
  <si>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</si>
  <si>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</si>
  <si>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</si>
  <si>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</si>
  <si>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</si>
  <si>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</si>
  <si>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</si>
  <si>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</si>
  <si>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</si>
  <si>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</si>
  <si>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</si>
  <si>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</si>
  <si>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</si>
  <si>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</si>
  <si>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</si>
  <si>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</si>
  <si>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</si>
  <si>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</si>
  <si>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</si>
  <si>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</si>
  <si>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</si>
  <si>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</si>
  <si>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</si>
  <si>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</si>
  <si>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</si>
  <si>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</si>
  <si>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</si>
  <si>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</si>
  <si>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</si>
  <si>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</si>
  <si>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</si>
  <si>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</si>
  <si>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</si>
  <si>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</si>
  <si>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</si>
  <si>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</si>
  <si>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</si>
  <si>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</si>
  <si>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</si>
  <si>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</si>
  <si>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</si>
  <si>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</si>
  <si>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</si>
  <si>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</si>
  <si>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</si>
  <si>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</si>
  <si>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</si>
  <si>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</si>
  <si>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</si>
  <si>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</si>
  <si>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</si>
  <si>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</si>
  <si>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</si>
  <si>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</si>
  <si>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</si>
  <si>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</si>
  <si>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</si>
  <si>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</si>
  <si>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</si>
  <si>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</si>
  <si>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</si>
  <si>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</si>
  <si>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</si>
  <si>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</si>
  <si>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</si>
  <si>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</si>
  <si>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</si>
  <si>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</si>
  <si>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</si>
  <si>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</si>
  <si>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</si>
  <si>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</si>
  <si>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</si>
  <si>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</si>
  <si>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</si>
  <si>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</si>
  <si>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</si>
  <si>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</si>
  <si>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</si>
  <si>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</si>
  <si>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</si>
  <si>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</si>
  <si>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</si>
  <si>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</si>
  <si>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</si>
  <si>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</si>
  <si>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</si>
  <si>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</si>
  <si>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</si>
  <si>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</si>
  <si>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</si>
  <si>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</si>
  <si>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</si>
  <si>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</si>
  <si>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</si>
  <si>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</si>
  <si>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</si>
  <si>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</si>
  <si>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</si>
  <si>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</si>
  <si>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</si>
  <si>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</si>
  <si>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</si>
  <si>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</si>
  <si>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</si>
  <si>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</si>
  <si>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</si>
  <si>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</si>
  <si>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</si>
  <si>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</si>
  <si>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</si>
  <si>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</si>
  <si>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</si>
  <si>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</si>
  <si>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</si>
  <si>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</si>
  <si>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</si>
  <si>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</si>
  <si>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</si>
  <si>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</si>
  <si>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</si>
  <si>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</si>
  <si>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</si>
  <si>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</si>
  <si>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</si>
  <si>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</si>
  <si>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</si>
  <si>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</si>
  <si>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</si>
  <si>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</si>
  <si>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</si>
  <si>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</si>
  <si>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</si>
  <si>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</si>
  <si>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</si>
  <si>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</si>
  <si>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</si>
  <si>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</si>
  <si>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</si>
  <si>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</si>
  <si>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</si>
  <si>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</si>
  <si>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</si>
  <si>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</si>
  <si>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</si>
  <si>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</si>
  <si>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</si>
  <si>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</si>
  <si>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</si>
  <si>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</si>
  <si>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</si>
  <si>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</si>
  <si>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</si>
  <si>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</si>
  <si>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</si>
  <si>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</si>
  <si>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</si>
  <si>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</si>
  <si>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</si>
  <si>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</si>
  <si>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</si>
  <si>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</si>
  <si>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</si>
  <si>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</si>
  <si>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</si>
  <si>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</si>
  <si>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</si>
  <si>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</si>
  <si>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</si>
  <si>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</si>
  <si>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</si>
  <si>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</si>
  <si>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</si>
  <si>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</si>
  <si>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</si>
  <si>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</si>
  <si>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</si>
  <si>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</si>
  <si>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</si>
  <si>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</si>
  <si>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</si>
  <si>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</si>
  <si>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</si>
  <si>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</si>
  <si>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</si>
  <si>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</si>
  <si>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</si>
  <si>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</si>
  <si>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</si>
  <si>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</si>
  <si>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</si>
  <si>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</si>
  <si>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</si>
  <si>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</si>
  <si>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</si>
  <si>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</si>
  <si>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</si>
  <si>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</si>
  <si>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</si>
  <si>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</si>
  <si>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</si>
  <si>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</si>
  <si>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</si>
  <si>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</si>
  <si>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</si>
  <si>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</si>
  <si>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</si>
  <si>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</si>
  <si>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</si>
  <si>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</si>
  <si>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</si>
  <si>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</si>
  <si>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</si>
  <si>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</si>
  <si>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</si>
  <si>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</si>
  <si>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</si>
  <si>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</si>
  <si>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</si>
  <si>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</si>
  <si>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</si>
  <si>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</si>
  <si>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</si>
  <si>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</si>
  <si>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</si>
  <si>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</si>
  <si>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</si>
  <si>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</si>
  <si>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</si>
  <si>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</si>
  <si>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</si>
  <si>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</si>
  <si>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</si>
  <si>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</si>
  <si>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</si>
  <si>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</si>
  <si>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</si>
  <si>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</si>
  <si>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</si>
  <si>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</si>
  <si>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</si>
  <si>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</si>
  <si>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</si>
  <si>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</si>
  <si>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</si>
  <si>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</si>
  <si>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</si>
  <si>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</si>
  <si>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</si>
  <si>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</si>
  <si>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</si>
  <si>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</si>
  <si>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</si>
  <si>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</si>
  <si>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</si>
  <si>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</si>
  <si>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</si>
  <si>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</si>
  <si>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</si>
  <si>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</si>
  <si>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</si>
  <si>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</si>
  <si>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</si>
  <si>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</si>
  <si>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</si>
  <si>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</si>
  <si>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</si>
  <si>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</si>
  <si>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</si>
  <si>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</si>
  <si>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</si>
  <si>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</si>
  <si>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</si>
  <si>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</si>
  <si>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</si>
  <si>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</si>
  <si>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</si>
  <si>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</si>
  <si>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</si>
  <si>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</si>
  <si>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</si>
  <si>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</si>
  <si>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</si>
  <si>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</si>
  <si>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</si>
  <si>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</si>
  <si>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</si>
  <si>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</si>
  <si>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</si>
  <si>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</si>
  <si>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</si>
  <si>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</si>
  <si>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</si>
  <si>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</si>
  <si>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</si>
  <si>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</si>
  <si>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</si>
  <si>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</si>
  <si>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</si>
  <si>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</si>
  <si>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</si>
  <si>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</si>
  <si>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</si>
  <si>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</si>
  <si>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</si>
  <si>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</si>
  <si>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</si>
  <si>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</si>
  <si>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</si>
  <si>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</si>
  <si>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</si>
  <si>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</si>
  <si>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</si>
  <si>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</si>
  <si>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</si>
  <si>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</si>
  <si>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</si>
  <si>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</si>
  <si>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</si>
  <si>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</si>
  <si>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</si>
  <si>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</si>
  <si>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</si>
  <si>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</si>
  <si>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</si>
  <si>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</si>
  <si>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</si>
  <si>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</si>
  <si>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</si>
  <si>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</si>
  <si>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</si>
  <si>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</si>
  <si>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</si>
  <si>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</si>
  <si>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</si>
  <si>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</si>
  <si>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</si>
  <si>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</si>
  <si>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</si>
  <si>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</si>
  <si>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</si>
  <si>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</si>
  <si>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</si>
  <si>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</si>
  <si>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</si>
  <si>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</si>
  <si>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</si>
  <si>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</si>
  <si>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</si>
  <si>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</si>
  <si>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</si>
  <si>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</si>
  <si>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</si>
  <si>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</si>
  <si>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</si>
  <si>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</si>
  <si>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</si>
  <si>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</si>
  <si>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</si>
  <si>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</si>
  <si>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</si>
  <si>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</si>
  <si>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</si>
  <si>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</si>
  <si>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</si>
  <si>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</si>
  <si>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</si>
  <si>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</si>
  <si>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</si>
  <si>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</si>
  <si>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</si>
  <si>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</si>
  <si>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</si>
  <si>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</si>
  <si>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</si>
  <si>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</si>
  <si>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</si>
  <si>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</si>
  <si>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</si>
  <si>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</si>
  <si>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</si>
  <si>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</si>
  <si>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</si>
  <si>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</si>
  <si>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</si>
  <si>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</si>
  <si>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</si>
  <si>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</si>
  <si>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</si>
  <si>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</si>
  <si>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</si>
  <si>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</si>
  <si>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</si>
  <si>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</si>
  <si>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</si>
  <si>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</si>
  <si>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</si>
  <si>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</si>
  <si>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</si>
  <si>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</si>
  <si>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</si>
  <si>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</si>
  <si>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</si>
  <si>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</si>
  <si>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</si>
  <si>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</si>
  <si>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</si>
  <si>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</si>
  <si>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</si>
  <si>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</si>
  <si>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</si>
  <si>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</si>
  <si>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</si>
  <si>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</si>
  <si>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</si>
  <si>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</si>
  <si>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</si>
  <si>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</si>
  <si>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</si>
  <si>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</si>
  <si>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</si>
  <si>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</si>
  <si>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</si>
  <si>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</si>
  <si>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</si>
  <si>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</si>
  <si>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</si>
  <si>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</si>
  <si>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</si>
  <si>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</si>
  <si>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</si>
  <si>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</si>
  <si>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</si>
  <si>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</si>
  <si>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</si>
  <si>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</si>
  <si>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</si>
  <si>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</si>
  <si>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</si>
  <si>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</si>
  <si>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</si>
  <si>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</si>
  <si>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</si>
  <si>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</si>
  <si>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</si>
  <si>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</si>
  <si>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</si>
  <si>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</si>
  <si>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</si>
  <si>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</si>
  <si>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</si>
  <si>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</si>
  <si>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</si>
  <si>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</si>
  <si>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</si>
  <si>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</si>
  <si>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</si>
  <si>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</si>
  <si>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</si>
  <si>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</si>
  <si>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</si>
  <si>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</si>
  <si>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</si>
  <si>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</si>
  <si>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</si>
  <si>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</si>
  <si>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</si>
  <si>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</si>
  <si>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</si>
  <si>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</si>
  <si>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</si>
  <si>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</si>
  <si>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</si>
  <si>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</si>
  <si>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</si>
  <si>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</si>
  <si>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</si>
  <si>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</si>
  <si>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</si>
  <si>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</si>
  <si>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</si>
  <si>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</si>
  <si>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</si>
  <si>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</si>
  <si>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</si>
  <si>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</si>
  <si>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</si>
  <si>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</si>
  <si>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</si>
  <si>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</si>
  <si>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</si>
  <si>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</si>
  <si>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</si>
  <si>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</si>
  <si>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</si>
  <si>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</si>
  <si>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</si>
  <si>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</si>
  <si>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</si>
  <si>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</si>
  <si>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</si>
  <si>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</si>
  <si>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</si>
  <si>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</si>
  <si>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</si>
  <si>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</si>
  <si>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</si>
  <si>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</si>
  <si>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</si>
  <si>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</si>
  <si>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</si>
  <si>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</si>
  <si>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</si>
  <si>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</si>
  <si>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</si>
  <si>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</si>
  <si>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</si>
  <si>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</si>
  <si>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</si>
  <si>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</si>
  <si>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</si>
  <si>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</si>
  <si>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</si>
  <si>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</si>
  <si>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</si>
  <si>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</si>
  <si>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</si>
  <si>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</si>
  <si>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</si>
  <si>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</si>
  <si>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</si>
  <si>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</si>
  <si>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</si>
  <si>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</si>
  <si>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</si>
  <si>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</si>
  <si>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</si>
  <si>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</si>
  <si>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</si>
  <si>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</si>
  <si>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</si>
  <si>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</si>
  <si>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</si>
  <si>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</si>
  <si>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</si>
  <si>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</si>
  <si>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</si>
  <si>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</si>
  <si>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</si>
  <si>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</si>
  <si>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</si>
  <si>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</si>
  <si>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</si>
  <si>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</si>
  <si>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</si>
  <si>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</si>
  <si>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</si>
  <si>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</si>
  <si>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</si>
  <si>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</si>
  <si>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</si>
  <si>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</si>
  <si>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</si>
  <si>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</si>
  <si>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</si>
  <si>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</si>
  <si>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</si>
  <si>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</si>
  <si>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</si>
  <si>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</si>
  <si>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</si>
  <si>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</si>
  <si>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</si>
  <si>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</si>
  <si>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</si>
  <si>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</si>
  <si>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</si>
  <si>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</si>
  <si>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</si>
  <si>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</si>
  <si>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</si>
  <si>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</si>
  <si>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</si>
  <si>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</si>
  <si>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</si>
  <si>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</si>
  <si>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</si>
  <si>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</si>
  <si>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</si>
  <si>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</si>
  <si>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</si>
  <si>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</si>
  <si>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</si>
  <si>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</si>
  <si>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</si>
  <si>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</si>
  <si>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</si>
  <si>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</si>
  <si>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</si>
  <si>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</si>
  <si>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</si>
  <si>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</si>
  <si>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</si>
  <si>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</si>
  <si>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</si>
  <si>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</si>
  <si>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</si>
  <si>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</si>
  <si>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</si>
  <si>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</si>
  <si>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</si>
  <si>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</si>
  <si>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</si>
  <si>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</si>
  <si>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</si>
  <si>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</si>
  <si>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</si>
  <si>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</si>
  <si>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</si>
  <si>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</si>
  <si>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</si>
  <si>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</si>
  <si>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</si>
  <si>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</si>
  <si>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</si>
  <si>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</si>
  <si>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</si>
  <si>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</si>
  <si>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</si>
  <si>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</si>
  <si>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</si>
  <si>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</si>
  <si>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</si>
  <si>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</si>
  <si>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</si>
  <si>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</si>
  <si>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</si>
  <si>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</si>
  <si>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</si>
  <si>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</si>
  <si>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</si>
  <si>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</si>
  <si>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</si>
  <si>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</si>
  <si>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</si>
  <si>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</si>
  <si>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</si>
  <si>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</si>
  <si>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</si>
  <si>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</si>
  <si>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</si>
  <si>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</si>
  <si>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</si>
  <si>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</si>
  <si>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</si>
  <si>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</si>
  <si>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</si>
  <si>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</si>
  <si>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</si>
  <si>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</si>
  <si>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</si>
  <si>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</si>
  <si>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</si>
  <si>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</si>
  <si>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</si>
  <si>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</si>
  <si>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</si>
  <si>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</si>
  <si>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</si>
  <si>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</si>
  <si>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</si>
  <si>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</si>
  <si>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</si>
  <si>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</si>
  <si>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</si>
  <si>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</si>
  <si>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</si>
  <si>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</si>
  <si>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</si>
  <si>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</si>
  <si>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</si>
  <si>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</si>
  <si>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</si>
  <si>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</si>
  <si>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</si>
  <si>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</si>
  <si>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</si>
  <si>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</si>
  <si>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</si>
  <si>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</si>
  <si>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</si>
  <si>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</si>
  <si>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</si>
  <si>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</si>
  <si>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</si>
  <si>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</si>
  <si>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</si>
  <si>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</si>
  <si>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</si>
  <si>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</si>
  <si>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</si>
  <si>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</si>
  <si>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</si>
  <si>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</si>
  <si>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</si>
  <si>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</si>
  <si>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</si>
  <si>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</si>
  <si>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</si>
  <si>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</si>
  <si>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</si>
  <si>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</si>
  <si>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</si>
  <si>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</si>
  <si>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</si>
  <si>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</si>
  <si>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</si>
  <si>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</si>
  <si>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</si>
  <si>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</si>
  <si>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</si>
  <si>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</si>
  <si>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</si>
  <si>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</si>
  <si>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</si>
  <si>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</si>
  <si>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</si>
  <si>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</si>
  <si>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</si>
  <si>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</si>
  <si>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</si>
  <si>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</si>
  <si>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</si>
  <si>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</si>
  <si>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</si>
  <si>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</si>
  <si>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</si>
  <si>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</si>
  <si>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</si>
  <si>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</si>
  <si>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</si>
  <si>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</si>
  <si>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</si>
  <si>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</si>
  <si>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</si>
  <si>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</si>
  <si>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</si>
  <si>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</si>
  <si>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</si>
  <si>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</si>
  <si>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</si>
  <si>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</si>
  <si>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</si>
  <si>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</si>
  <si>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</si>
  <si>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</si>
  <si>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</si>
  <si>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</si>
  <si>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</si>
  <si>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</si>
  <si>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</si>
  <si>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</si>
  <si>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</si>
  <si>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</si>
  <si>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</si>
  <si>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</si>
  <si>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</si>
  <si>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</si>
  <si>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</si>
  <si>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</si>
  <si>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</si>
  <si>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</si>
  <si>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</si>
  <si>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</si>
  <si>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</si>
  <si>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</si>
  <si>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</si>
  <si>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</si>
  <si>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</si>
  <si>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</si>
  <si>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</si>
  <si>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</si>
  <si>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</si>
  <si>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</si>
  <si>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</si>
  <si>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</si>
  <si>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</si>
  <si>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</si>
  <si>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</si>
  <si>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</si>
  <si>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</si>
  <si>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</si>
  <si>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</si>
  <si>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</si>
  <si>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</si>
  <si>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</si>
  <si>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</si>
  <si>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</si>
  <si>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</si>
  <si>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</si>
  <si>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</si>
  <si>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</si>
  <si>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</si>
  <si>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</si>
  <si>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</si>
  <si>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</si>
  <si>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</si>
  <si>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</si>
  <si>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</si>
  <si>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</si>
  <si>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</si>
  <si>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</si>
  <si>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</si>
  <si>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</si>
  <si>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</si>
  <si>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</si>
  <si>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</si>
  <si>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</si>
  <si>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</si>
  <si>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</si>
  <si>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</si>
  <si>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</si>
  <si>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</si>
  <si>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</si>
  <si>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</si>
  <si>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</si>
  <si>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</si>
  <si>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</si>
  <si>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</si>
  <si>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</si>
  <si>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</si>
  <si>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</si>
  <si>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</si>
  <si>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</si>
  <si>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</si>
  <si>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</si>
  <si>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</si>
  <si>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</si>
  <si>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</si>
  <si>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</si>
  <si>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</si>
  <si>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</si>
  <si>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</si>
  <si>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</si>
  <si>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</si>
  <si>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</si>
  <si>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</si>
  <si>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</si>
  <si>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</si>
  <si>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</si>
  <si>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</si>
  <si>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</si>
  <si>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</si>
  <si>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</si>
  <si>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</si>
  <si>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</si>
  <si>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</si>
  <si>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</si>
  <si>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</si>
  <si>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</si>
  <si>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</si>
  <si>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</si>
  <si>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</si>
  <si>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</si>
  <si>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</si>
  <si>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</si>
  <si>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</si>
  <si>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</si>
  <si>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</si>
  <si>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</si>
  <si>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</si>
  <si>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</si>
  <si>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</si>
  <si>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</si>
  <si>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</si>
  <si>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</si>
  <si>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</si>
  <si>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</si>
  <si>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</si>
  <si>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</si>
  <si>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</si>
  <si>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</si>
  <si>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</si>
  <si>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</si>
  <si>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</si>
  <si>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</si>
  <si>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</si>
  <si>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</si>
  <si>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</si>
  <si>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</si>
  <si>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</si>
  <si>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</si>
  <si>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</si>
  <si>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</si>
  <si>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</si>
  <si>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</si>
  <si>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</si>
  <si>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</si>
  <si>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</si>
  <si>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</si>
  <si>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</si>
  <si>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</si>
  <si>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</si>
  <si>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</si>
  <si>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</si>
  <si>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</si>
  <si>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</si>
  <si>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</si>
  <si>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</si>
  <si>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</si>
  <si>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</si>
  <si>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</si>
  <si>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</si>
  <si>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</si>
  <si>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</si>
  <si>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</si>
  <si>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</si>
  <si>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</si>
  <si>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</si>
  <si>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</si>
  <si>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</si>
  <si>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</si>
  <si>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</si>
  <si>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</si>
  <si>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</si>
  <si>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</si>
  <si>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</si>
  <si>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</si>
  <si>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</si>
  <si>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</si>
  <si>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</si>
  <si>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</si>
  <si>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</si>
  <si>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</si>
  <si>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</si>
  <si>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</si>
  <si>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</si>
  <si>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</si>
  <si>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</si>
  <si>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</si>
  <si>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</si>
  <si>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</si>
  <si>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</si>
  <si>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</si>
  <si>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</si>
  <si>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</si>
  <si>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</si>
  <si>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</si>
  <si>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</si>
  <si>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</si>
  <si>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</si>
  <si>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</si>
  <si>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</si>
  <si>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</si>
  <si>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</si>
  <si>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</si>
  <si>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</si>
  <si>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</si>
  <si>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</si>
  <si>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</si>
  <si>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</si>
  <si>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</si>
  <si>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</si>
  <si>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</si>
  <si>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</si>
  <si>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</si>
  <si>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</si>
  <si>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</si>
  <si>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</si>
  <si>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</si>
  <si>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</si>
  <si>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</si>
  <si>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</si>
  <si>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</si>
  <si>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</si>
  <si>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</si>
  <si>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</si>
  <si>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</si>
  <si>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</si>
  <si>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</si>
  <si>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</si>
  <si>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</si>
  <si>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</si>
  <si>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</si>
  <si>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</si>
  <si>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</si>
  <si>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</si>
  <si>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</si>
  <si>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</si>
  <si>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</si>
  <si>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</si>
  <si>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</si>
  <si>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</si>
  <si>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</si>
  <si>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</si>
  <si>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</si>
  <si>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</si>
  <si>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</si>
  <si>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</si>
  <si>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</si>
  <si>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</si>
  <si>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</si>
  <si>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</si>
  <si>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</si>
  <si>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</si>
  <si>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</si>
  <si>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</si>
  <si>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</si>
  <si>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</si>
  <si>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</si>
  <si>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</si>
  <si>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</si>
  <si>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</si>
  <si>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</si>
  <si>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</si>
  <si>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</si>
  <si>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</si>
  <si>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</si>
  <si>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</si>
  <si>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</si>
  <si>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</si>
  <si>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</si>
  <si>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</si>
  <si>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</si>
  <si>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</si>
  <si>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</si>
  <si>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</si>
  <si>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</si>
  <si>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</si>
  <si>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</si>
  <si>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</si>
  <si>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</si>
  <si>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</si>
  <si>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</si>
  <si>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</si>
  <si>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</si>
  <si>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</si>
  <si>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</si>
  <si>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</si>
  <si>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</si>
  <si>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</si>
  <si>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</si>
  <si>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</si>
  <si>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</si>
  <si>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</si>
  <si>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</si>
  <si>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</si>
  <si>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</si>
  <si>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</si>
  <si>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</si>
  <si>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</si>
  <si>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</si>
  <si>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</si>
  <si>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</si>
  <si>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</si>
  <si>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</si>
  <si>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</si>
  <si>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</si>
  <si>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</si>
  <si>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</si>
  <si>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</si>
  <si>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</si>
  <si>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</si>
  <si>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</si>
  <si>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</si>
  <si>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</si>
  <si>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</si>
  <si>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</si>
  <si>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</si>
  <si>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</si>
  <si>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</si>
  <si>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</si>
  <si>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</si>
  <si>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</si>
  <si>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</si>
  <si>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</si>
  <si>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</si>
  <si>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</si>
  <si>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</si>
  <si>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</si>
  <si>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</si>
  <si>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</si>
  <si>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</si>
  <si>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</si>
  <si>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</si>
  <si>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</si>
  <si>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</si>
  <si>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</si>
  <si>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</si>
  <si>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</si>
  <si>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</si>
  <si>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</si>
  <si>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</si>
  <si>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</si>
  <si>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</si>
  <si>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</si>
  <si>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</si>
  <si>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</si>
  <si>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</si>
  <si>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</si>
  <si>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</si>
  <si>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</si>
  <si>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</si>
  <si>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</si>
  <si>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</si>
  <si>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</si>
  <si>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</si>
  <si>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</si>
  <si>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</si>
  <si>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</si>
  <si>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</si>
  <si>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</si>
  <si>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</si>
  <si>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</si>
  <si>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</si>
  <si>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</si>
  <si>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</si>
  <si>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</si>
  <si>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</si>
  <si>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</si>
  <si>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</si>
  <si>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</si>
  <si>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</si>
  <si>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</si>
  <si>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</si>
  <si>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</si>
  <si>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</si>
  <si>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</si>
  <si>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</si>
  <si>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</si>
  <si>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</si>
  <si>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</si>
  <si>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</si>
  <si>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</si>
  <si>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</si>
  <si>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</si>
  <si>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</si>
  <si>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</si>
  <si>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</si>
  <si>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</si>
  <si>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</si>
  <si>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</si>
  <si>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</si>
  <si>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</si>
  <si>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</si>
  <si>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</si>
  <si>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</si>
  <si>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</si>
  <si>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</si>
  <si>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</si>
  <si>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</si>
  <si>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</si>
  <si>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</si>
  <si>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</si>
  <si>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</si>
  <si>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</si>
  <si>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</si>
  <si>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</si>
  <si>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</si>
  <si>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</si>
  <si>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</si>
  <si>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</si>
  <si>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</si>
  <si>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</si>
  <si>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</si>
  <si>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</si>
  <si>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</si>
  <si>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</si>
  <si>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</si>
  <si>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</si>
  <si>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</si>
  <si>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</si>
  <si>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</si>
  <si>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</si>
  <si>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</si>
  <si>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</si>
  <si>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</si>
  <si>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</si>
  <si>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</si>
  <si>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</si>
  <si>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</si>
  <si>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</si>
  <si>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</si>
  <si>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</si>
  <si>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</si>
  <si>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</si>
  <si>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</si>
  <si>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</si>
  <si>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</si>
  <si>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</si>
  <si>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</si>
  <si>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</si>
  <si>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</si>
  <si>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</si>
  <si>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</si>
  <si>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</si>
  <si>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</si>
  <si>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</si>
  <si>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</si>
  <si>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</si>
  <si>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</si>
  <si>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</si>
  <si>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</si>
  <si>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</si>
  <si>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</si>
  <si>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</si>
  <si>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</si>
  <si>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</si>
  <si>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</si>
  <si>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</si>
  <si>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</si>
  <si>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</si>
  <si>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</si>
  <si>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</si>
  <si>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</si>
  <si>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</si>
  <si>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</si>
  <si>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</si>
  <si>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</si>
  <si>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</si>
  <si>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</si>
  <si>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</si>
  <si>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</si>
  <si>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</si>
  <si>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</si>
  <si>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</si>
  <si>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</si>
  <si>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</si>
  <si>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</si>
  <si>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</si>
  <si>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</si>
  <si>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</si>
  <si>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</si>
  <si>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</si>
  <si>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</si>
  <si>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</si>
  <si>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</si>
  <si>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</si>
  <si>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</si>
  <si>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</si>
  <si>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</si>
  <si>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</si>
  <si>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</si>
  <si>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</si>
  <si>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</si>
  <si>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</si>
  <si>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</si>
  <si>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</si>
  <si>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</si>
  <si>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</si>
  <si>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</si>
  <si>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</si>
  <si>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</si>
  <si>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</si>
  <si>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</si>
  <si>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</si>
  <si>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</si>
  <si>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</si>
  <si>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</si>
  <si>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</si>
  <si>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</si>
  <si>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</si>
  <si>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</si>
  <si>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</si>
  <si>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</si>
  <si>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</si>
  <si>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</si>
  <si>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</si>
  <si>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</si>
  <si>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</si>
  <si>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</si>
  <si>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</si>
  <si>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</si>
  <si>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</si>
  <si>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</si>
  <si>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</si>
  <si>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</si>
  <si>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</si>
  <si>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</si>
  <si>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</si>
  <si>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</si>
  <si>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</si>
  <si>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</si>
  <si>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</si>
  <si>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</si>
  <si>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</si>
  <si>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</si>
  <si>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</si>
  <si>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</si>
  <si>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</si>
  <si>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</si>
  <si>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</si>
  <si>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</si>
  <si>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</si>
  <si>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</si>
  <si>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</si>
  <si>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</si>
  <si>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</si>
  <si>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</si>
  <si>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</si>
  <si>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</si>
  <si>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</si>
  <si>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</si>
  <si>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</si>
  <si>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</si>
  <si>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</si>
  <si>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</si>
  <si>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</si>
  <si>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</si>
  <si>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</si>
  <si>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</si>
  <si>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</si>
  <si>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</si>
  <si>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</si>
  <si>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</si>
  <si>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</si>
  <si>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</si>
  <si>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</si>
  <si>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</si>
  <si>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</si>
  <si>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</si>
  <si>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</si>
  <si>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</si>
  <si>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</si>
  <si>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</si>
  <si>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</si>
  <si>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</si>
  <si>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</si>
  <si>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</si>
  <si>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</si>
  <si>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</si>
  <si>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</si>
  <si>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</si>
  <si>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</si>
  <si>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</si>
  <si>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</si>
  <si>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</si>
  <si>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</si>
  <si>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</si>
  <si>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</si>
  <si>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</si>
  <si>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</si>
  <si>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</si>
  <si>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</si>
  <si>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</si>
  <si>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</si>
  <si>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</si>
  <si>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</si>
  <si>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</si>
  <si>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</si>
  <si>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</si>
  <si>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</si>
  <si>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</si>
  <si>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</si>
  <si>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</si>
  <si>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</si>
  <si>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</si>
  <si>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</si>
  <si>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</si>
  <si>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</si>
  <si>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</si>
  <si>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</si>
  <si>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</si>
  <si>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</si>
  <si>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</si>
  <si>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</si>
  <si>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</si>
  <si>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</si>
  <si>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</si>
  <si>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</si>
  <si>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</si>
  <si>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</si>
  <si>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</si>
  <si>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</si>
  <si>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</si>
  <si>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</si>
  <si>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</si>
  <si>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</si>
  <si>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</si>
  <si>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</si>
  <si>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</si>
  <si>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</si>
  <si>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</si>
  <si>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</si>
  <si>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</si>
  <si>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</si>
  <si>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</si>
  <si>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</si>
  <si>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</si>
  <si>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</si>
  <si>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</si>
  <si>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</si>
  <si>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</si>
  <si>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</si>
  <si>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</si>
  <si>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</si>
  <si>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</si>
  <si>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</si>
  <si>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</si>
  <si>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</si>
  <si>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</si>
  <si>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</si>
  <si>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</si>
  <si>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</si>
  <si>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</si>
  <si>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</si>
  <si>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</si>
  <si>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</si>
  <si>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</si>
  <si>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</si>
  <si>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</si>
  <si>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</si>
  <si>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</si>
  <si>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</si>
  <si>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</si>
  <si>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</si>
  <si>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</si>
  <si>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</si>
  <si>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</si>
  <si>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</si>
  <si>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</si>
  <si>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</si>
  <si>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</si>
  <si>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</si>
  <si>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</si>
  <si>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</si>
  <si>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</si>
  <si>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</si>
  <si>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</si>
  <si>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</si>
  <si>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</si>
  <si>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</si>
  <si>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</si>
  <si>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</si>
  <si>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</si>
  <si>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</si>
  <si>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</si>
  <si>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</si>
  <si>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</si>
  <si>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</si>
  <si>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</si>
  <si>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</si>
  <si>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</si>
  <si>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</si>
  <si>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</si>
  <si>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</si>
  <si>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</si>
  <si>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</si>
  <si>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</si>
  <si>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</si>
  <si>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</si>
  <si>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</si>
  <si>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</si>
  <si>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</si>
  <si>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</si>
  <si>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</si>
  <si>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</si>
  <si>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</si>
  <si>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</si>
  <si>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</si>
  <si>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</si>
  <si>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</si>
  <si>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</si>
  <si>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</si>
  <si>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</si>
  <si>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</si>
  <si>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</si>
  <si>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</si>
  <si>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</si>
  <si>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</si>
  <si>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</si>
  <si>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</si>
  <si>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</si>
  <si>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</si>
  <si>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</si>
  <si>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</si>
  <si>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</si>
  <si>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</si>
  <si>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</si>
  <si>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</si>
  <si>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</si>
  <si>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</si>
  <si>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</si>
  <si>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</si>
  <si>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</si>
  <si>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</si>
  <si>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</si>
  <si>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</si>
  <si>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</si>
  <si>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</si>
  <si>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</si>
  <si>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</si>
  <si>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</si>
  <si>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</si>
  <si>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</si>
  <si>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</si>
  <si>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</si>
  <si>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</si>
  <si>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</si>
  <si>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</si>
  <si>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</si>
  <si>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</si>
  <si>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</si>
  <si>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</si>
  <si>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</si>
  <si>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</si>
  <si>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</si>
  <si>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</si>
  <si>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</si>
  <si>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</si>
  <si>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</si>
  <si>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</si>
  <si>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</si>
  <si>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</si>
  <si>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</si>
  <si>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</si>
  <si>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</si>
  <si>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</si>
  <si>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</si>
  <si>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</si>
  <si>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</si>
  <si>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</si>
  <si>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</si>
  <si>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</si>
  <si>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</si>
  <si>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</si>
  <si>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</si>
  <si>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</si>
  <si>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</si>
  <si>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</si>
  <si>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</si>
  <si>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</si>
  <si>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</si>
  <si>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</si>
  <si>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</si>
  <si>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</si>
  <si>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</si>
  <si>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</si>
  <si>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</si>
  <si>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</si>
  <si>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</si>
  <si>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</si>
  <si>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</si>
  <si>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</si>
  <si>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</si>
  <si>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</si>
  <si>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</si>
  <si>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</si>
  <si>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</si>
  <si>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</si>
  <si>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</si>
  <si>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</si>
  <si>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</si>
  <si>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</si>
  <si>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</si>
  <si>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</si>
  <si>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</si>
  <si>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</si>
  <si>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</si>
  <si>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</si>
  <si>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</si>
  <si>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</si>
  <si>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</si>
  <si>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</si>
  <si>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</si>
  <si>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</si>
  <si>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</si>
  <si>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</si>
  <si>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</si>
  <si>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</si>
  <si>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</si>
  <si>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</si>
  <si>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</si>
  <si>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</si>
  <si>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</si>
  <si>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</si>
  <si>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</si>
  <si>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</si>
  <si>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</si>
  <si>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</si>
  <si>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</si>
  <si>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</si>
  <si>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</si>
  <si>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</si>
  <si>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</si>
  <si>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</si>
  <si>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</si>
  <si>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</si>
  <si>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</si>
  <si>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</si>
  <si>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</si>
  <si>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</si>
  <si>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</si>
  <si>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</si>
  <si>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</si>
  <si>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</si>
  <si>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</si>
  <si>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</si>
  <si>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</si>
  <si>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</si>
  <si>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</si>
  <si>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</si>
  <si>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</si>
  <si>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</si>
  <si>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</si>
  <si>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</si>
  <si>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</si>
  <si>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</si>
  <si>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</si>
  <si>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</si>
  <si>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</si>
  <si>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</si>
  <si>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</si>
  <si>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</si>
  <si>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</si>
  <si>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</si>
  <si>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</si>
  <si>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</si>
  <si>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</si>
  <si>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</si>
  <si>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</si>
  <si>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</si>
  <si>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</si>
  <si>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</si>
  <si>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</si>
  <si>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</si>
  <si>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</si>
  <si>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</si>
  <si>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</si>
  <si>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</si>
  <si>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</si>
  <si>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</si>
  <si>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</si>
  <si>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</si>
  <si>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</si>
  <si>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</si>
  <si>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</si>
  <si>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</si>
  <si>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</si>
  <si>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</si>
  <si>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</si>
  <si>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</si>
  <si>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</si>
  <si>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</si>
  <si>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</si>
  <si>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</si>
  <si>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</si>
  <si>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</si>
  <si>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</si>
  <si>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</si>
  <si>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</si>
  <si>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</si>
  <si>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</si>
  <si>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</si>
  <si>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</si>
  <si>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</si>
  <si>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</si>
  <si>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</si>
  <si>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</si>
  <si>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</si>
  <si>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</si>
  <si>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</si>
  <si>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</si>
  <si>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</si>
  <si>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</si>
  <si>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</si>
  <si>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</si>
  <si>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</si>
  <si>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</si>
  <si>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</si>
  <si>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</si>
  <si>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</si>
  <si>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</si>
  <si>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</si>
  <si>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</si>
  <si>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</si>
  <si>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</si>
  <si>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</si>
  <si>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</si>
  <si>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</si>
  <si>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</si>
  <si>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</si>
  <si>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</si>
  <si>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</si>
  <si>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</si>
  <si>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</si>
  <si>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</si>
  <si>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</si>
  <si>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</si>
  <si>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</si>
  <si>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</si>
  <si>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</si>
  <si>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</si>
  <si>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</si>
  <si>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</si>
  <si>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</si>
  <si>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</si>
  <si>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</si>
  <si>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</si>
  <si>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</si>
  <si>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</si>
  <si>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</si>
  <si>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</si>
  <si>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</si>
  <si>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</si>
  <si>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</si>
  <si>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</si>
  <si>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</si>
  <si>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</si>
  <si>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</si>
  <si>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</si>
  <si>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</si>
  <si>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</si>
  <si>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</si>
  <si>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</si>
  <si>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</si>
  <si>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</si>
  <si>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</si>
  <si>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</si>
  <si>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</si>
  <si>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</si>
  <si>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</si>
  <si>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</si>
  <si>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</si>
  <si>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</si>
  <si>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</si>
  <si>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</si>
  <si>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</si>
  <si>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</si>
  <si>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</si>
  <si>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</si>
  <si>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</si>
  <si>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</si>
  <si>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</si>
  <si>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</si>
  <si>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</si>
  <si>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</si>
  <si>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</si>
  <si>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</si>
  <si>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</si>
  <si>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</si>
  <si>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</si>
  <si>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</si>
  <si>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</si>
  <si>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</si>
  <si>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</si>
  <si>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</si>
  <si>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</si>
  <si>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</si>
  <si>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</si>
  <si>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</si>
  <si>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</si>
  <si>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</si>
  <si>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</si>
  <si>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</si>
  <si>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</si>
  <si>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</si>
  <si>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</si>
  <si>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</si>
  <si>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</si>
  <si>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</si>
  <si>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</si>
  <si>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</si>
  <si>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</si>
  <si>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</si>
  <si>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</si>
  <si>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</si>
  <si>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</si>
  <si>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</si>
  <si>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</si>
  <si>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</si>
  <si>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</si>
  <si>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</si>
  <si>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</si>
  <si>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</si>
  <si>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</si>
  <si>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</si>
  <si>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</si>
  <si>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</si>
  <si>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</si>
  <si>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</si>
  <si>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</si>
  <si>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</si>
  <si>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</si>
  <si>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</si>
  <si>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</si>
  <si>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</si>
  <si>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</si>
  <si>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</si>
  <si>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</si>
  <si>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</si>
  <si>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</si>
  <si>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</si>
  <si>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</si>
  <si>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</si>
  <si>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</si>
  <si>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</si>
  <si>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</si>
  <si>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</si>
  <si>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</si>
  <si>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</si>
  <si>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</si>
  <si>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</si>
  <si>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</si>
  <si>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</si>
  <si>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</si>
  <si>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</si>
  <si>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</si>
  <si>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</si>
  <si>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</si>
  <si>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</si>
  <si>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</si>
  <si>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</si>
  <si>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</si>
  <si>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</si>
  <si>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</si>
  <si>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</si>
  <si>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</si>
  <si>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</si>
  <si>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</si>
  <si>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</si>
  <si>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</si>
  <si>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</si>
  <si>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</si>
  <si>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</si>
  <si>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</si>
  <si>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</si>
  <si>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</si>
  <si>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</si>
  <si>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</si>
  <si>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</si>
  <si>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</si>
  <si>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</si>
  <si>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</si>
  <si>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</si>
  <si>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</si>
  <si>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</si>
  <si>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</si>
  <si>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</si>
  <si>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</si>
  <si>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</si>
  <si>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</si>
  <si>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</si>
  <si>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</si>
  <si>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</si>
  <si>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</si>
  <si>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</si>
  <si>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</si>
  <si>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</si>
  <si>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</si>
  <si>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</si>
  <si>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</si>
  <si>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</si>
  <si>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</si>
  <si>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</si>
  <si>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</si>
  <si>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</si>
  <si>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</si>
  <si>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</si>
  <si>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</si>
  <si>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</si>
  <si>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</si>
  <si>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</si>
  <si>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</si>
  <si>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</si>
  <si>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</si>
  <si>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</si>
  <si>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</si>
  <si>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</si>
  <si>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</si>
  <si>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</si>
  <si>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</si>
  <si>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</si>
  <si>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</si>
  <si>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</si>
  <si>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</si>
  <si>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</si>
  <si>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</si>
  <si>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</si>
  <si>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</si>
  <si>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</si>
  <si>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</si>
  <si>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</si>
  <si>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</si>
  <si>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</si>
  <si>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</si>
  <si>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</si>
  <si>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</si>
  <si>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</si>
  <si>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</si>
  <si>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</si>
  <si>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</si>
  <si>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</si>
  <si>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</si>
  <si>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</si>
  <si>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</si>
  <si>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</si>
  <si>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</si>
  <si>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</si>
  <si>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</si>
  <si>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</si>
  <si>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</si>
  <si>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</si>
  <si>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</si>
  <si>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</si>
  <si>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</si>
  <si>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</si>
  <si>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</si>
  <si>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</si>
  <si>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</si>
  <si>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</si>
  <si>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</si>
  <si>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</si>
  <si>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</si>
  <si>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</si>
  <si>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</si>
  <si>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</si>
  <si>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</si>
  <si>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</si>
  <si>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</si>
  <si>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</si>
  <si>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</si>
  <si>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</si>
  <si>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</si>
  <si>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</si>
  <si>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</si>
  <si>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</si>
  <si>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</si>
  <si>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</si>
  <si>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</si>
  <si>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</si>
  <si>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</si>
  <si>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</si>
  <si>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</si>
  <si>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</si>
  <si>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</si>
  <si>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</si>
  <si>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</si>
  <si>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</si>
  <si>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</si>
  <si>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</si>
  <si>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</si>
  <si>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</si>
  <si>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</si>
  <si>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</si>
  <si>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</si>
  <si>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</si>
  <si>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</si>
  <si>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</si>
  <si>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</si>
  <si>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</si>
  <si>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</si>
  <si>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</si>
  <si>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</si>
  <si>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</si>
  <si>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</si>
  <si>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</si>
  <si>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</si>
  <si>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</si>
  <si>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</si>
  <si>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</si>
  <si>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</si>
  <si>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</si>
  <si>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</si>
  <si>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</si>
  <si>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</si>
  <si>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</si>
  <si>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</si>
  <si>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</si>
  <si>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</si>
  <si>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</si>
  <si>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</si>
  <si>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</si>
  <si>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</si>
  <si>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</si>
  <si>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</si>
  <si>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</si>
  <si>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</si>
  <si>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</si>
  <si>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</si>
  <si>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</si>
  <si>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</si>
  <si>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</si>
  <si>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</si>
  <si>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</si>
  <si>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</si>
  <si>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</si>
  <si>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</si>
  <si>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</si>
  <si>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</si>
  <si>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</si>
  <si>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</si>
  <si>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</si>
  <si>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</si>
  <si>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</si>
  <si>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</si>
  <si>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</si>
  <si>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</si>
  <si>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</si>
  <si>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</si>
  <si>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</si>
  <si>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</si>
  <si>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</si>
  <si>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</si>
  <si>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</si>
  <si>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</si>
  <si>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</si>
  <si>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</si>
  <si>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</si>
  <si>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</si>
  <si>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</si>
  <si>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</si>
  <si>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</si>
  <si>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</si>
  <si>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</si>
  <si>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</si>
  <si>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</si>
  <si>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</si>
  <si>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</si>
  <si>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</si>
  <si>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</si>
  <si>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</si>
  <si>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</si>
  <si>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</si>
  <si>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</si>
  <si>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</si>
  <si>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</si>
  <si>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</si>
  <si>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</si>
  <si>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</si>
  <si>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</si>
  <si>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</si>
  <si>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</si>
  <si>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</si>
  <si>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</si>
  <si>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</si>
  <si>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</si>
  <si>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</si>
  <si>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</si>
  <si>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</si>
  <si>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</si>
  <si>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</si>
  <si>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</si>
  <si>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</si>
  <si>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</si>
  <si>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</si>
  <si>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</si>
  <si>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</si>
  <si>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</si>
  <si>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</si>
  <si>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</si>
  <si>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</si>
  <si>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</si>
  <si>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</si>
  <si>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</si>
  <si>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</si>
  <si>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</si>
  <si>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</si>
  <si>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</si>
  <si>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</si>
  <si>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</si>
  <si>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</si>
  <si>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</si>
  <si>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</si>
  <si>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</si>
  <si>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</si>
  <si>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</si>
  <si>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</si>
  <si>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</si>
  <si>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</si>
  <si>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</si>
  <si>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</si>
  <si>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</si>
  <si>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</si>
  <si>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</si>
  <si>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</si>
  <si>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</si>
  <si>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</si>
  <si>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</si>
  <si>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</si>
  <si>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</si>
  <si>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</si>
  <si>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</si>
  <si>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</si>
  <si>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</si>
  <si>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</si>
  <si>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</si>
  <si>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</si>
  <si>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</si>
  <si>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</si>
  <si>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</si>
  <si>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</si>
  <si>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</si>
  <si>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</si>
  <si>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</si>
  <si>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</si>
  <si>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</si>
  <si>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</si>
  <si>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</si>
  <si>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</si>
  <si>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</si>
  <si>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</si>
  <si>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</si>
  <si>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</si>
  <si>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</si>
  <si>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</si>
  <si>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</si>
  <si>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</si>
  <si>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</si>
  <si>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</si>
  <si>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</si>
  <si>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</si>
  <si>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</si>
  <si>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</si>
  <si>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</si>
  <si>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</si>
  <si>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</si>
  <si>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</si>
  <si>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</si>
  <si>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</si>
  <si>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</si>
  <si>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</si>
  <si>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</si>
  <si>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</si>
  <si>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</si>
  <si>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</si>
  <si>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</si>
  <si>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</si>
  <si>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</si>
  <si>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</si>
  <si>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</si>
  <si>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</si>
  <si>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</si>
  <si>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</si>
  <si>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</si>
  <si>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</si>
  <si>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</si>
  <si>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</si>
  <si>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</si>
  <si>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</si>
  <si>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</si>
  <si>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</si>
  <si>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</si>
  <si>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</si>
  <si>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</si>
  <si>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</si>
  <si>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</si>
  <si>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</si>
  <si>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</si>
  <si>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</si>
  <si>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</si>
  <si>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</si>
  <si>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</si>
  <si>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</si>
  <si>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</si>
  <si>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</si>
  <si>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</si>
  <si>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</si>
  <si>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</si>
  <si>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</si>
  <si>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</si>
  <si>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</si>
  <si>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</si>
  <si>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</si>
  <si>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</si>
  <si>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</si>
  <si>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</si>
  <si>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</si>
  <si>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</si>
  <si>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</si>
  <si>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</si>
  <si>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</si>
  <si>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</si>
  <si>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</si>
  <si>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</si>
  <si>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</si>
  <si>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</si>
  <si>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</si>
  <si>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</si>
  <si>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</si>
  <si>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</si>
  <si>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</si>
  <si>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</si>
  <si>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</si>
  <si>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</si>
  <si>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</si>
  <si>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</si>
  <si>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</si>
  <si>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</si>
  <si>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</si>
  <si>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</si>
  <si>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</si>
  <si>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</si>
  <si>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</si>
  <si>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</si>
  <si>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</si>
  <si>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</si>
  <si>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</si>
  <si>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</si>
  <si>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</si>
  <si>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</si>
  <si>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</si>
  <si>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</si>
  <si>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</si>
  <si>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</si>
  <si>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</si>
  <si>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</si>
  <si>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</si>
  <si>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</si>
  <si>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</si>
  <si>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</si>
  <si>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</si>
  <si>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</si>
  <si>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</si>
  <si>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</si>
  <si>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</si>
  <si>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</si>
  <si>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</si>
  <si>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</si>
  <si>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</si>
  <si>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</si>
  <si>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</si>
  <si>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</si>
  <si>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</si>
  <si>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</si>
  <si>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</si>
  <si>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</si>
  <si>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</si>
  <si>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</si>
  <si>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</si>
  <si>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</si>
  <si>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</si>
  <si>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</si>
  <si>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</si>
  <si>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</si>
  <si>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</si>
  <si>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</si>
  <si>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</si>
  <si>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</si>
  <si>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</si>
  <si>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</si>
  <si>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</si>
  <si>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</si>
  <si>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</si>
  <si>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</si>
  <si>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</si>
  <si>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</si>
  <si>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</si>
  <si>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</si>
  <si>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</si>
  <si>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</si>
  <si>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</si>
  <si>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</si>
  <si>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</si>
  <si>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</si>
  <si>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</si>
  <si>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</si>
  <si>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</si>
  <si>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</si>
  <si>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</si>
  <si>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</si>
  <si>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</si>
  <si>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</si>
  <si>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</si>
  <si>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</si>
  <si>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</si>
  <si>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</si>
  <si>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</si>
  <si>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</si>
  <si>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</si>
  <si>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</si>
  <si>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</si>
  <si>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</si>
  <si>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</si>
  <si>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</si>
  <si>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</si>
  <si>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</si>
  <si>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</si>
  <si>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</si>
  <si>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</si>
  <si>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</si>
  <si>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</si>
  <si>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</si>
  <si>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</si>
  <si>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</si>
  <si>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</si>
  <si>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</si>
  <si>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</si>
  <si>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</si>
  <si>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</si>
  <si>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</si>
  <si>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</si>
  <si>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</si>
  <si>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</si>
  <si>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</si>
  <si>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</si>
  <si>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</si>
  <si>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</si>
  <si>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</si>
  <si>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</si>
  <si>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</si>
  <si>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</si>
  <si>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</si>
  <si>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</si>
  <si>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</si>
  <si>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</si>
  <si>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</si>
  <si>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</si>
  <si>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</si>
  <si>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</si>
  <si>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</si>
  <si>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</si>
  <si>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</si>
  <si>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</si>
  <si>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</si>
  <si>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</si>
  <si>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</si>
  <si>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</si>
  <si>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</si>
  <si>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</si>
  <si>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</si>
  <si>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</si>
  <si>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</si>
  <si>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</si>
  <si>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</si>
  <si>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</si>
  <si>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</si>
  <si>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</si>
  <si>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</si>
  <si>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</si>
  <si>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</si>
  <si>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</si>
  <si>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</si>
  <si>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</si>
  <si>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</si>
  <si>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</si>
  <si>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</si>
  <si>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</si>
  <si>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</si>
  <si>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</si>
  <si>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</si>
  <si>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</si>
  <si>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</si>
  <si>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</si>
  <si>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</si>
  <si>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</si>
  <si>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</si>
  <si>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</si>
  <si>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</si>
  <si>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</si>
  <si>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</si>
  <si>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</si>
  <si>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</si>
  <si>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</si>
  <si>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</si>
  <si>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</si>
  <si>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</si>
  <si>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</si>
  <si>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</si>
  <si>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</si>
  <si>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</si>
  <si>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</si>
  <si>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</si>
  <si>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</si>
  <si>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</si>
  <si>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</si>
  <si>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</si>
  <si>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</si>
  <si>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</si>
  <si>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</si>
  <si>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</si>
  <si>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</si>
  <si>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</si>
  <si>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</si>
  <si>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</si>
  <si>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</si>
  <si>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</si>
  <si>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</si>
  <si>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</si>
  <si>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</si>
  <si>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</si>
  <si>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</si>
  <si>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</si>
  <si>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</si>
  <si>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</si>
  <si>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</si>
  <si>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</si>
  <si>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</si>
  <si>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</si>
  <si>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</si>
  <si>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</si>
  <si>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</si>
  <si>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</si>
  <si>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</si>
  <si>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</si>
  <si>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</si>
  <si>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</si>
  <si>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</si>
  <si>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</si>
  <si>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</si>
  <si>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</si>
  <si>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</si>
  <si>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</si>
  <si>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</si>
  <si>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</si>
  <si>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</si>
  <si>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</si>
  <si>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</si>
  <si>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</si>
  <si>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</si>
  <si>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</si>
  <si>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</si>
  <si>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</si>
  <si>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</si>
  <si>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</si>
  <si>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</si>
  <si>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</si>
  <si>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</si>
  <si>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</si>
  <si>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</si>
  <si>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</si>
  <si>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</si>
  <si>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</si>
  <si>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</si>
  <si>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</si>
  <si>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</si>
  <si>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</si>
  <si>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</si>
  <si>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</si>
  <si>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</si>
  <si>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</si>
  <si>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</si>
  <si>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</si>
  <si>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</si>
  <si>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</si>
  <si>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</si>
  <si>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</si>
  <si>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</si>
  <si>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</si>
  <si>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</si>
  <si>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</si>
  <si>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</si>
  <si>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</si>
  <si>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</si>
  <si>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</si>
  <si>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</si>
  <si>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</si>
  <si>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</si>
  <si>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</si>
  <si>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</si>
  <si>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</si>
  <si>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</si>
  <si>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</si>
  <si>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</si>
  <si>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</si>
  <si>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</si>
  <si>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</si>
  <si>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</si>
  <si>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</si>
  <si>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</si>
  <si>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</si>
  <si>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</si>
  <si>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</si>
  <si>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</si>
  <si>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</si>
  <si>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</si>
  <si>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</si>
  <si>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</si>
  <si>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</si>
  <si>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</si>
  <si>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</si>
  <si>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</si>
  <si>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</si>
  <si>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</si>
  <si>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</si>
  <si>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</si>
  <si>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</si>
  <si>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</si>
  <si>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</si>
  <si>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</si>
  <si>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</si>
  <si>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</si>
  <si>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</si>
  <si>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</si>
  <si>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</si>
  <si>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</si>
  <si>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</si>
  <si>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</si>
  <si>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</si>
  <si>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</si>
  <si>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</si>
  <si>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</si>
  <si>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</si>
  <si>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</si>
  <si>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</si>
  <si>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</si>
  <si>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</si>
  <si>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</si>
  <si>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</si>
  <si>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</si>
  <si>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</si>
  <si>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</si>
  <si>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</si>
  <si>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</si>
  <si>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</si>
  <si>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</si>
  <si>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</si>
  <si>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</si>
  <si>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</si>
  <si>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</si>
  <si>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</si>
  <si>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</si>
  <si>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</si>
  <si>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</si>
  <si>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</si>
  <si>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</si>
  <si>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</si>
  <si>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</si>
  <si>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</si>
  <si>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</si>
  <si>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</si>
  <si>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</si>
  <si>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</si>
  <si>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</si>
  <si>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</si>
  <si>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</si>
  <si>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</si>
  <si>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</si>
  <si>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</si>
  <si>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</si>
  <si>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</si>
  <si>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</si>
  <si>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</si>
  <si>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</si>
  <si>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</si>
  <si>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</si>
  <si>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</si>
  <si>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</si>
  <si>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</si>
  <si>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</si>
  <si>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</si>
  <si>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</si>
  <si>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</si>
  <si>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</si>
  <si>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</si>
  <si>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</si>
  <si>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</si>
  <si>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</si>
  <si>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</si>
  <si>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</si>
  <si>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</si>
  <si>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</si>
  <si>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</si>
  <si>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</si>
  <si>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</si>
  <si>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</si>
  <si>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</si>
  <si>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</si>
  <si>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</si>
  <si>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</si>
  <si>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</si>
  <si>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</si>
  <si>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</si>
  <si>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</si>
  <si>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</si>
  <si>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</si>
  <si>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</si>
  <si>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</si>
  <si>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</si>
  <si>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</si>
  <si>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</si>
  <si>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</si>
  <si>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</si>
  <si>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</si>
  <si>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</si>
  <si>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</si>
  <si>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</si>
  <si>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</si>
  <si>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</si>
  <si>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</si>
  <si>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</si>
  <si>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</si>
  <si>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</si>
  <si>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</si>
  <si>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</si>
  <si>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</si>
  <si>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</si>
  <si>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</si>
  <si>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</si>
  <si>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</si>
  <si>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</si>
  <si>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</si>
  <si>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</si>
  <si>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</si>
  <si>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</si>
  <si>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</si>
  <si>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</si>
  <si>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</si>
  <si>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</si>
  <si>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</si>
  <si>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</si>
  <si>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</si>
  <si>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</si>
  <si>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</si>
  <si>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</si>
  <si>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</si>
  <si>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</si>
  <si>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</si>
  <si>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</si>
  <si>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</si>
  <si>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</si>
  <si>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</si>
  <si>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</si>
  <si>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</si>
  <si>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</si>
  <si>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</si>
  <si>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</si>
  <si>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</si>
  <si>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</si>
  <si>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</si>
  <si>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</si>
  <si>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</si>
  <si>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</si>
  <si>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</si>
  <si>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</si>
  <si>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</si>
  <si>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</si>
  <si>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</si>
  <si>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</si>
  <si>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</si>
  <si>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</si>
  <si>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</si>
  <si>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</si>
  <si>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</si>
  <si>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</si>
  <si>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</si>
  <si>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</si>
  <si>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</si>
  <si>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</si>
  <si>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</si>
  <si>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</si>
  <si>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</si>
  <si>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</si>
  <si>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</si>
  <si>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</si>
  <si>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</si>
  <si>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</si>
  <si>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</si>
  <si>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</si>
  <si>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</si>
  <si>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</si>
  <si>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</si>
  <si>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</si>
  <si>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</si>
  <si>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</si>
  <si>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</si>
  <si>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</si>
  <si>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</si>
  <si>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</si>
  <si>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</si>
  <si>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</si>
  <si>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</si>
  <si>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</si>
  <si>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</si>
  <si>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</si>
  <si>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</si>
  <si>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</si>
  <si>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</si>
  <si>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</si>
  <si>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</si>
  <si>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</si>
  <si>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</si>
  <si>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</si>
  <si>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</si>
  <si>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</si>
  <si>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</si>
  <si>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</si>
  <si>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</si>
  <si>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</si>
  <si>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</si>
  <si>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</si>
  <si>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</si>
  <si>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</si>
  <si>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</si>
  <si>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</si>
  <si>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</si>
  <si>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</si>
  <si>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</si>
  <si>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</si>
  <si>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</si>
  <si>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</si>
  <si>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</si>
  <si>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</si>
  <si>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</si>
  <si>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</si>
  <si>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</si>
  <si>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</si>
  <si>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</si>
  <si>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</si>
  <si>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</si>
  <si>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</si>
  <si>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</si>
  <si>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</si>
  <si>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</si>
  <si>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</si>
  <si>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</si>
  <si>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</si>
  <si>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</si>
  <si>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</si>
  <si>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</si>
  <si>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</si>
  <si>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</si>
  <si>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</si>
  <si>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</si>
  <si>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</si>
  <si>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</si>
  <si>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</si>
  <si>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</si>
  <si>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</si>
  <si>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</si>
  <si>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</si>
  <si>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</si>
  <si>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</si>
  <si>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</si>
  <si>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</si>
  <si>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</si>
  <si>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</si>
  <si>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</si>
  <si>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</si>
  <si>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</si>
  <si>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</si>
  <si>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</si>
  <si>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</si>
  <si>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</si>
  <si>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</si>
  <si>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</si>
  <si>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</si>
  <si>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</si>
  <si>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</si>
  <si>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</si>
  <si>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</si>
  <si>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</si>
  <si>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</si>
  <si>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</si>
  <si>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</si>
  <si>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</si>
  <si>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</si>
  <si>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</si>
  <si>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</si>
  <si>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</si>
  <si>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</si>
  <si>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</si>
  <si>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</si>
  <si>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</si>
  <si>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</si>
  <si>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</si>
  <si>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</si>
  <si>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</si>
  <si>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</si>
  <si>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</si>
  <si>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</si>
  <si>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</si>
  <si>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</si>
  <si>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</si>
  <si>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</si>
  <si>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</si>
  <si>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</si>
  <si>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</si>
  <si>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</si>
  <si>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</si>
  <si>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</si>
  <si>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</si>
  <si>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</si>
  <si>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</si>
  <si>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</si>
  <si>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</si>
  <si>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</si>
  <si>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</si>
  <si>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</si>
  <si>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</si>
  <si>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</si>
  <si>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</si>
  <si>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</si>
  <si>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</si>
  <si>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</si>
  <si>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</si>
  <si>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</si>
  <si>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</si>
  <si>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</si>
  <si>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</si>
  <si>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</si>
  <si>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</si>
  <si>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</si>
  <si>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</si>
  <si>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</si>
  <si>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</si>
  <si>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</si>
  <si>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</si>
  <si>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</si>
  <si>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</si>
  <si>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</si>
  <si>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</si>
  <si>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</si>
  <si>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</si>
  <si>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</si>
  <si>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</si>
  <si>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</si>
  <si>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</si>
  <si>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</si>
  <si>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</si>
  <si>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</si>
  <si>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</si>
  <si>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</si>
  <si>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</si>
  <si>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</si>
  <si>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</si>
  <si>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</si>
  <si>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</si>
  <si>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</si>
  <si>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</si>
  <si>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</si>
  <si>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</si>
  <si>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</si>
  <si>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</si>
  <si>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</si>
  <si>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</si>
  <si>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</si>
  <si>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</si>
  <si>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</si>
  <si>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</si>
  <si>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</si>
  <si>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</si>
  <si>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</si>
  <si>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</si>
  <si>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</si>
  <si>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</si>
  <si>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</si>
  <si>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</si>
  <si>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</si>
  <si>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</si>
  <si>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</si>
  <si>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</si>
  <si>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</si>
  <si>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</si>
  <si>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</si>
  <si>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</si>
  <si>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</si>
  <si>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</si>
  <si>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</si>
  <si>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</si>
  <si>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</si>
  <si>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</si>
  <si>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</si>
  <si>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</si>
  <si>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</si>
  <si>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</si>
  <si>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</si>
  <si>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</si>
  <si>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</si>
  <si>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</si>
  <si>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</si>
  <si>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</si>
  <si>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</si>
  <si>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</si>
  <si>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</si>
  <si>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</si>
  <si>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</si>
  <si>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</si>
  <si>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</si>
  <si>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</si>
  <si>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</si>
  <si>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</si>
  <si>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</si>
  <si>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</si>
  <si>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</si>
  <si>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</si>
  <si>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</si>
  <si>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</si>
  <si>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</si>
  <si>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</si>
  <si>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</si>
  <si>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</si>
  <si>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</si>
  <si>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</si>
  <si>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</si>
  <si>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</si>
  <si>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</si>
  <si>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</si>
  <si>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</si>
  <si>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</si>
  <si>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</si>
  <si>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</si>
  <si>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</si>
  <si>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</si>
  <si>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</si>
  <si>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</si>
  <si>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</si>
  <si>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</si>
  <si>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</si>
  <si>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</si>
  <si>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</si>
  <si>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</si>
  <si>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</si>
  <si>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</si>
  <si>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</si>
  <si>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</si>
  <si>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</si>
  <si>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</si>
  <si>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</si>
  <si>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</si>
  <si>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</si>
  <si>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</si>
  <si>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</si>
  <si>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</si>
  <si>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</si>
  <si>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</si>
  <si>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</si>
  <si>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</si>
  <si>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</si>
  <si>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</si>
  <si>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</si>
  <si>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</si>
  <si>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</si>
  <si>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</si>
  <si>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</si>
  <si>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</si>
  <si>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</si>
  <si>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</si>
  <si>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</si>
  <si>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</si>
  <si>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</si>
  <si>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</si>
  <si>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</si>
  <si>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</si>
  <si>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</si>
  <si>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</si>
  <si>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</si>
  <si>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</si>
  <si>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</si>
  <si>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</si>
  <si>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</si>
  <si>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</si>
  <si>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</si>
  <si>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</si>
  <si>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</si>
  <si>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</si>
  <si>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</si>
  <si>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</si>
  <si>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</si>
  <si>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</si>
  <si>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</si>
  <si>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</si>
  <si>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</si>
  <si>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</si>
  <si>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</si>
  <si>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</si>
  <si>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</si>
  <si>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</si>
  <si>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</si>
  <si>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</si>
  <si>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</si>
  <si>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</si>
  <si>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</si>
  <si>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</si>
  <si>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</si>
  <si>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</si>
  <si>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</si>
  <si>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</si>
  <si>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</si>
  <si>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</si>
  <si>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</si>
  <si>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</si>
  <si>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</si>
  <si>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</si>
  <si>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</si>
  <si>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</si>
  <si>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</si>
  <si>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</si>
  <si>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</si>
  <si>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</si>
  <si>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</si>
  <si>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</si>
  <si>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</si>
  <si>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</si>
  <si>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</si>
  <si>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</si>
  <si>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</si>
  <si>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</si>
  <si>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</si>
  <si>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</si>
  <si>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</si>
  <si>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</si>
  <si>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</si>
  <si>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</si>
  <si>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</si>
  <si>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</si>
  <si>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</si>
  <si>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</si>
  <si>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</si>
  <si>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</si>
  <si>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</si>
  <si>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</si>
  <si>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</si>
  <si>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</si>
  <si>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</si>
  <si>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</si>
  <si>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</si>
  <si>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</si>
  <si>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</si>
  <si>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</si>
  <si>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</si>
  <si>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</si>
  <si>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</si>
  <si>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</si>
  <si>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</si>
  <si>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</si>
  <si>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</si>
  <si>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</si>
  <si>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</si>
  <si>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</si>
  <si>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</si>
  <si>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</si>
  <si>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</si>
  <si>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</si>
  <si>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</si>
  <si>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</si>
  <si>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</si>
  <si>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</si>
  <si>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</si>
  <si>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</si>
  <si>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</si>
  <si>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</si>
  <si>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</si>
  <si>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</si>
  <si>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</si>
  <si>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</si>
  <si>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</si>
  <si>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</si>
  <si>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</si>
  <si>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</si>
  <si>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</si>
  <si>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</si>
  <si>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</si>
  <si>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</si>
  <si>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</si>
  <si>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</si>
  <si>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</si>
  <si>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</si>
  <si>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</si>
  <si>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</si>
  <si>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</si>
  <si>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</si>
  <si>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</si>
  <si>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</si>
  <si>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</si>
  <si>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</si>
  <si>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</si>
  <si>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</si>
  <si>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</si>
  <si>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</si>
  <si>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</si>
  <si>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</si>
  <si>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</si>
  <si>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</si>
  <si>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</si>
  <si>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</si>
  <si>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</si>
  <si>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</si>
  <si>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</si>
  <si>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</si>
  <si>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</si>
  <si>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</si>
  <si>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</si>
  <si>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</si>
  <si>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</si>
  <si>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</si>
  <si>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</si>
  <si>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</si>
  <si>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</si>
  <si>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</si>
  <si>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</si>
  <si>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</si>
  <si>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</si>
  <si>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</si>
  <si>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</si>
  <si>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</si>
  <si>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</si>
  <si>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</si>
  <si>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</si>
  <si>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</si>
  <si>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</si>
  <si>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</si>
  <si>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</si>
  <si>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</si>
  <si>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</si>
  <si>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</si>
  <si>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</si>
  <si>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</si>
  <si>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</si>
  <si>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</si>
  <si>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</si>
  <si>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</si>
  <si>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</si>
  <si>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</si>
  <si>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</si>
  <si>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</si>
  <si>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</si>
  <si>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</si>
  <si>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</si>
  <si>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</si>
  <si>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</si>
  <si>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</si>
  <si>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</si>
  <si>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</si>
  <si>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</si>
  <si>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</si>
  <si>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</si>
  <si>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</si>
  <si>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</si>
  <si>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</si>
  <si>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</si>
  <si>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</si>
  <si>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</si>
  <si>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</si>
  <si>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</si>
  <si>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</si>
  <si>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</si>
  <si>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</si>
  <si>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</si>
  <si>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</si>
  <si>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</si>
  <si>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</si>
  <si>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</si>
  <si>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</si>
  <si>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</si>
  <si>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</si>
  <si>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</si>
  <si>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</si>
  <si>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</si>
  <si>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</si>
  <si>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</si>
  <si>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</si>
  <si>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</si>
  <si>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</si>
  <si>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</si>
  <si>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</si>
  <si>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</si>
  <si>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</si>
  <si>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</si>
  <si>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</si>
  <si>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</si>
  <si>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</si>
  <si>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</si>
  <si>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</si>
  <si>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</si>
  <si>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</si>
  <si>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</si>
  <si>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</si>
  <si>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</si>
  <si>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</si>
  <si>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</si>
  <si>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</si>
  <si>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</si>
  <si>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</si>
  <si>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</si>
  <si>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</si>
  <si>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</si>
  <si>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</si>
  <si>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</si>
  <si>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</si>
  <si>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</si>
  <si>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</si>
  <si>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</si>
  <si>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</si>
  <si>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</si>
  <si>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</si>
  <si>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</si>
  <si>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</si>
  <si>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</si>
  <si>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</si>
  <si>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</si>
  <si>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</si>
  <si>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</si>
  <si>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</si>
  <si>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</si>
  <si>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</si>
  <si>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</si>
  <si>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</si>
  <si>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</si>
  <si>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</si>
  <si>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</si>
  <si>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</si>
  <si>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</si>
  <si>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</si>
  <si>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</si>
  <si>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</si>
  <si>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</si>
  <si>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</si>
  <si>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</si>
  <si>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</si>
  <si>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</si>
  <si>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</si>
  <si>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</si>
  <si>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</si>
  <si>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</si>
  <si>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</si>
  <si>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</si>
  <si>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</si>
  <si>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</si>
  <si>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</si>
  <si>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</si>
  <si>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</si>
  <si>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</si>
  <si>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</si>
  <si>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</si>
  <si>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</si>
  <si>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</si>
  <si>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</si>
  <si>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</si>
  <si>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</si>
  <si>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</si>
  <si>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</si>
  <si>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</si>
  <si>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</si>
  <si>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</si>
  <si>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</si>
  <si>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</si>
  <si>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</si>
  <si>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</si>
  <si>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</si>
  <si>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</si>
  <si>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</si>
  <si>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</si>
  <si>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</si>
  <si>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</si>
  <si>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</si>
  <si>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</si>
  <si>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</si>
  <si>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</si>
  <si>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</si>
  <si>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</si>
  <si>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</si>
  <si>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</si>
  <si>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</si>
  <si>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</si>
  <si>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</si>
  <si>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</si>
  <si>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</si>
  <si>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</si>
  <si>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</si>
  <si>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</si>
  <si>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</si>
  <si>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</si>
  <si>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</si>
  <si>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</si>
  <si>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</si>
  <si>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</si>
  <si>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</si>
  <si>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</si>
  <si>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</si>
  <si>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</si>
  <si>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</si>
  <si>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</si>
  <si>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</si>
  <si>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</si>
  <si>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</si>
  <si>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</si>
  <si>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</si>
  <si>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</si>
  <si>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</si>
  <si>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</si>
  <si>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</si>
  <si>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</si>
  <si>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</si>
  <si>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</si>
  <si>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</si>
  <si>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</si>
  <si>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</si>
  <si>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</si>
  <si>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</si>
  <si>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</si>
  <si>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</si>
  <si>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</si>
  <si>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</si>
  <si>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</si>
  <si>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</si>
  <si>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</si>
  <si>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</si>
  <si>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</si>
  <si>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</si>
  <si>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</si>
  <si>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</si>
  <si>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</si>
  <si>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</si>
  <si>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</si>
  <si>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</si>
  <si>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</si>
  <si>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</si>
  <si>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</si>
  <si>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</si>
  <si>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</si>
  <si>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</si>
  <si>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</si>
  <si>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</si>
  <si>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</si>
  <si>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</si>
  <si>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</si>
  <si>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</si>
  <si>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</si>
  <si>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</si>
  <si>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</si>
  <si>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</si>
  <si>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</si>
  <si>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</si>
  <si>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</si>
  <si>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</si>
  <si>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</si>
  <si>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</si>
  <si>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</si>
  <si>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</si>
  <si>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</si>
  <si>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</si>
  <si>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</si>
  <si>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</si>
  <si>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</si>
  <si>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</si>
  <si>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</si>
  <si>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</si>
  <si>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</si>
  <si>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</si>
  <si>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</si>
  <si>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</si>
  <si>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</si>
  <si>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</si>
  <si>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</si>
  <si>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</si>
  <si>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</si>
  <si>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</si>
  <si>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</si>
  <si>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</si>
  <si>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</si>
  <si>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</si>
  <si>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</si>
  <si>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</si>
  <si>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</si>
  <si>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</si>
  <si>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</si>
  <si>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</si>
  <si>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</si>
  <si>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</si>
  <si>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</si>
  <si>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</si>
  <si>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</si>
  <si>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</si>
  <si>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</si>
  <si>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</si>
  <si>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</si>
  <si>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</si>
  <si>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</si>
  <si>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</si>
  <si>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</si>
  <si>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</si>
  <si>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</si>
  <si>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</si>
  <si>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</si>
  <si>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</si>
  <si>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</si>
  <si>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</si>
  <si>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</si>
  <si>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</si>
  <si>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</si>
  <si>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</si>
  <si>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</si>
  <si>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</si>
  <si>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</si>
  <si>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</si>
  <si>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</si>
  <si>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</si>
  <si>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</si>
  <si>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</si>
  <si>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</si>
  <si>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</si>
  <si>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</si>
  <si>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</si>
  <si>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</si>
  <si>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</si>
  <si>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</si>
  <si>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</si>
  <si>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</si>
  <si>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</si>
  <si>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</si>
  <si>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</si>
  <si>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</si>
  <si>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</si>
  <si>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</si>
  <si>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</si>
  <si>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</si>
  <si>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</si>
  <si>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</si>
  <si>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</si>
  <si>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</si>
  <si>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</si>
  <si>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</si>
  <si>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</si>
  <si>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</si>
  <si>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</si>
  <si>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</si>
  <si>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</si>
  <si>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</si>
  <si>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</si>
  <si>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</si>
  <si>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</si>
  <si>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</si>
  <si>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</si>
  <si>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</si>
  <si>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</si>
  <si>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</si>
  <si>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</si>
  <si>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</si>
  <si>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</si>
  <si>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</si>
  <si>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</si>
  <si>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</si>
  <si>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</si>
  <si>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</si>
  <si>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</si>
  <si>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</si>
  <si>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</si>
  <si>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</si>
  <si>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</si>
  <si>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</si>
  <si>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</si>
  <si>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</si>
  <si>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</si>
  <si>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</si>
  <si>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</si>
  <si>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</si>
  <si>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</si>
  <si>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</si>
  <si>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</si>
  <si>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</si>
  <si>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</si>
  <si>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</si>
  <si>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</si>
  <si>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</si>
  <si>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</si>
  <si>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</si>
  <si>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</si>
  <si>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</si>
  <si>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</si>
  <si>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</si>
  <si>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</si>
  <si>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</si>
  <si>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</si>
  <si>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</si>
  <si>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</si>
  <si>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</si>
  <si>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</si>
  <si>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</si>
  <si>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</si>
  <si>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</si>
  <si>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</si>
  <si>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</si>
  <si>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</si>
  <si>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</si>
  <si>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</si>
  <si>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</si>
  <si>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</si>
  <si>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</si>
  <si>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</si>
  <si>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</si>
  <si>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</si>
  <si>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</si>
  <si>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</si>
  <si>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</si>
  <si>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</si>
  <si>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</si>
  <si>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</si>
  <si>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</si>
  <si>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</si>
  <si>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</si>
  <si>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</si>
  <si>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</si>
  <si>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</si>
  <si>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</si>
  <si>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</si>
  <si>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</si>
  <si>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</si>
  <si>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</si>
  <si>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</si>
  <si>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</si>
  <si>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</si>
  <si>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</si>
  <si>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</si>
  <si>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</si>
  <si>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</si>
  <si>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</si>
  <si>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</si>
  <si>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</si>
  <si>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</si>
  <si>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</si>
  <si>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</si>
  <si>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</si>
  <si>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</si>
  <si>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</si>
  <si>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</si>
  <si>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</si>
  <si>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</si>
  <si>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</si>
  <si>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</si>
  <si>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</si>
  <si>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</si>
  <si>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</si>
  <si>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</si>
  <si>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</si>
  <si>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</si>
  <si>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</si>
  <si>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</si>
  <si>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</si>
  <si>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</si>
  <si>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</si>
  <si>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</si>
  <si>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</si>
  <si>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</si>
  <si>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</si>
  <si>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</si>
  <si>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</si>
  <si>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</si>
  <si>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</si>
  <si>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</si>
  <si>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</si>
  <si>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</si>
  <si>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</si>
  <si>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</si>
  <si>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</si>
  <si>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</si>
  <si>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</si>
  <si>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</si>
  <si>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</si>
  <si>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</si>
  <si>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</si>
  <si>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</si>
  <si>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</si>
  <si>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</si>
  <si>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</si>
  <si>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</si>
  <si>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</si>
  <si>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</si>
  <si>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</si>
  <si>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</si>
  <si>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</si>
  <si>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</si>
  <si>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</si>
  <si>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</si>
  <si>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</si>
  <si>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</si>
  <si>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</si>
  <si>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</si>
  <si>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</si>
  <si>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</si>
  <si>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</si>
  <si>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</si>
  <si>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</si>
  <si>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</si>
  <si>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</si>
  <si>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</si>
  <si>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</si>
  <si>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</si>
  <si>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</si>
  <si>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</si>
  <si>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</si>
  <si>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</si>
  <si>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</si>
  <si>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</si>
  <si>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</si>
  <si>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</si>
  <si>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</si>
  <si>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</si>
  <si>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</si>
  <si>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</si>
  <si>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</si>
  <si>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</si>
  <si>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</si>
  <si>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</si>
  <si>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</si>
  <si>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</si>
  <si>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</si>
  <si>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</si>
  <si>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</si>
  <si>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</si>
  <si>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</si>
  <si>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</si>
  <si>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</si>
  <si>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</si>
  <si>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</si>
  <si>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</si>
  <si>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</si>
  <si>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</si>
  <si>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</si>
  <si>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</si>
  <si>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</si>
  <si>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</si>
  <si>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</si>
  <si>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</si>
  <si>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</si>
  <si>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</si>
  <si>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</si>
  <si>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</si>
  <si>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</si>
  <si>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</si>
  <si>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</si>
  <si>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</si>
  <si>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</si>
  <si>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</si>
  <si>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</si>
  <si>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</si>
  <si>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</si>
  <si>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</si>
  <si>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</si>
  <si>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</si>
  <si>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</si>
  <si>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</si>
  <si>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</si>
  <si>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</si>
  <si>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</si>
  <si>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</si>
  <si>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</si>
  <si>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</si>
  <si>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</si>
  <si>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</si>
  <si>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</si>
  <si>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</si>
  <si>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</si>
  <si>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</si>
  <si>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</si>
  <si>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</si>
  <si>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</si>
  <si>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</si>
  <si>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</si>
  <si>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</si>
  <si>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</si>
  <si>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</si>
  <si>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</si>
  <si>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</si>
  <si>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</si>
  <si>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</si>
  <si>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</si>
  <si>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</si>
  <si>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</si>
  <si>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</si>
  <si>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</si>
  <si>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</si>
  <si>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</si>
  <si>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</si>
  <si>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</si>
  <si>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</si>
  <si>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</si>
  <si>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</si>
  <si>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</si>
  <si>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</si>
  <si>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</si>
  <si>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</si>
  <si>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</si>
  <si>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</si>
  <si>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</si>
  <si>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</si>
  <si>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</si>
  <si>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</si>
  <si>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</si>
  <si>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</si>
  <si>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</si>
  <si>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</si>
  <si>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</si>
  <si>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</si>
  <si>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</si>
  <si>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</si>
  <si>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</si>
  <si>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</si>
  <si>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</si>
  <si>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</si>
  <si>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</si>
  <si>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</si>
  <si>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</si>
  <si>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</si>
  <si>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</si>
  <si>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</si>
  <si>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</si>
  <si>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</si>
  <si>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</si>
  <si>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</si>
  <si>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</si>
  <si>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</si>
  <si>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</si>
  <si>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</si>
  <si>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</si>
  <si>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</si>
  <si>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</si>
  <si>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</si>
  <si>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</si>
  <si>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</si>
  <si>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</si>
  <si>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</si>
  <si>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</si>
  <si>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</si>
  <si>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</si>
  <si>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</si>
  <si>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</si>
  <si>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</si>
  <si>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</si>
  <si>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</si>
  <si>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</si>
  <si>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</si>
  <si>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</si>
  <si>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</si>
  <si>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</si>
  <si>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</si>
  <si>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</si>
  <si>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</si>
  <si>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</si>
  <si>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</si>
  <si>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</si>
  <si>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</si>
  <si>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</si>
  <si>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</si>
  <si>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</si>
  <si>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</si>
  <si>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</si>
  <si>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</si>
  <si>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</si>
  <si>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</si>
  <si>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</si>
  <si>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</si>
  <si>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</si>
  <si>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</si>
  <si>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</si>
  <si>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</si>
  <si>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</si>
  <si>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</si>
  <si>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</si>
  <si>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</si>
  <si>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</si>
  <si>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</si>
  <si>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</si>
  <si>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</si>
  <si>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</si>
  <si>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</si>
  <si>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</si>
  <si>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</si>
  <si>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</si>
  <si>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</si>
  <si>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</si>
  <si>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</si>
  <si>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</si>
  <si>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</si>
  <si>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</si>
  <si>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</si>
  <si>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</si>
  <si>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</si>
  <si>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</si>
  <si>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</si>
  <si>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</si>
  <si>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</si>
  <si>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</si>
  <si>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</si>
  <si>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</si>
  <si>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</si>
  <si>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</si>
  <si>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</si>
  <si>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</si>
  <si>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</si>
  <si>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</si>
  <si>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</si>
  <si>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</si>
  <si>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</si>
  <si>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</si>
  <si>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</si>
  <si>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</si>
  <si>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</si>
  <si>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</si>
  <si>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</si>
  <si>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</si>
  <si>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</si>
  <si>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</si>
  <si>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</si>
  <si>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</si>
  <si>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</si>
  <si>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</si>
  <si>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</si>
  <si>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</si>
  <si>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</si>
  <si>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</si>
  <si>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</si>
  <si>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</si>
  <si>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</si>
  <si>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</si>
  <si>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</si>
  <si>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</si>
  <si>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</si>
  <si>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</si>
  <si>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</si>
  <si>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</si>
  <si>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</si>
  <si>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</si>
  <si>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</si>
  <si>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</si>
  <si>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</si>
  <si>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</si>
  <si>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</si>
  <si>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</si>
  <si>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</si>
  <si>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</si>
  <si>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</si>
  <si>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</si>
  <si>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</si>
  <si>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</si>
  <si>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</si>
  <si>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</si>
  <si>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</si>
  <si>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</si>
  <si>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</si>
  <si>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</si>
  <si>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</si>
  <si>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</si>
  <si>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</si>
  <si>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</si>
  <si>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</si>
  <si>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</si>
  <si>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</si>
  <si>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</si>
  <si>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</si>
  <si>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</si>
  <si>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</si>
  <si>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</si>
  <si>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</si>
  <si>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</si>
  <si>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</si>
  <si>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</si>
  <si>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</si>
  <si>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</si>
  <si>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</si>
  <si>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</si>
  <si>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</si>
  <si>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</si>
  <si>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</si>
  <si>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</si>
  <si>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</si>
  <si>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</si>
  <si>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</si>
  <si>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</si>
  <si>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</si>
  <si>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</si>
  <si>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</si>
  <si>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</si>
  <si>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</si>
  <si>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</si>
  <si>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</si>
  <si>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</si>
  <si>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</si>
  <si>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</si>
  <si>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</si>
  <si>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</si>
  <si>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</si>
  <si>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</si>
  <si>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</si>
  <si>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</si>
  <si>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</si>
  <si>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</si>
  <si>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</si>
  <si>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</si>
  <si>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</si>
  <si>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</si>
  <si>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</si>
  <si>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</si>
  <si>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</si>
  <si>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</si>
  <si>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</si>
  <si>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</si>
  <si>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</si>
  <si>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</si>
  <si>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</si>
  <si>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</si>
  <si>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</si>
  <si>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</si>
  <si>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</si>
  <si>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</si>
  <si>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</si>
  <si>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</si>
  <si>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</si>
  <si>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</si>
  <si>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</si>
  <si>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</si>
  <si>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</si>
  <si>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</si>
  <si>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</si>
  <si>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</si>
  <si>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</si>
  <si>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</si>
  <si>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</si>
  <si>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</si>
  <si>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</si>
  <si>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</si>
  <si>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</si>
  <si>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</si>
  <si>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</si>
  <si>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</si>
  <si>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</si>
  <si>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</si>
  <si>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</si>
  <si>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</si>
  <si>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</si>
  <si>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</si>
  <si>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</si>
  <si>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</si>
  <si>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</si>
  <si>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</si>
  <si>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</si>
  <si>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</si>
  <si>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</si>
  <si>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</si>
  <si>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</si>
  <si>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</si>
  <si>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</si>
  <si>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</si>
  <si>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</si>
  <si>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</si>
  <si>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</si>
  <si>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</si>
  <si>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</si>
  <si>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</si>
  <si>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</si>
  <si>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</si>
  <si>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</si>
  <si>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</si>
  <si>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</si>
  <si>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</si>
  <si>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</si>
  <si>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</si>
  <si>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</si>
  <si>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</si>
  <si>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</si>
  <si>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</si>
  <si>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</si>
  <si>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</si>
  <si>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</si>
  <si>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</si>
  <si>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</si>
  <si>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</si>
  <si>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</si>
  <si>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</si>
  <si>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</si>
  <si>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</si>
  <si>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</si>
  <si>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</si>
  <si>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</si>
  <si>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</si>
  <si>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</si>
  <si>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</si>
  <si>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</si>
  <si>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</si>
  <si>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</si>
  <si>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</si>
  <si>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</si>
  <si>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</si>
  <si>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</si>
  <si>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</si>
  <si>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</si>
  <si>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</si>
  <si>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</si>
  <si>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</si>
  <si>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</si>
  <si>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</si>
  <si>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</si>
  <si>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</si>
  <si>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</si>
  <si>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</si>
  <si>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</si>
  <si>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</si>
  <si>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</si>
  <si>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</si>
  <si>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</si>
  <si>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</si>
  <si>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</si>
  <si>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</si>
  <si>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</si>
  <si>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</si>
  <si>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</si>
  <si>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</si>
  <si>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</si>
  <si>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</si>
  <si>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</si>
  <si>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</si>
  <si>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</si>
  <si>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</si>
  <si>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</si>
  <si>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</si>
  <si>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</si>
  <si>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</si>
  <si>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</si>
  <si>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</si>
  <si>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</si>
  <si>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</si>
  <si>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</si>
  <si>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</si>
  <si>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</si>
  <si>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</si>
  <si>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</si>
  <si>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</si>
  <si>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</si>
  <si>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</si>
  <si>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</si>
  <si>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</si>
  <si>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</si>
  <si>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</si>
  <si>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</si>
  <si>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</si>
  <si>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</si>
  <si>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</si>
  <si>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</si>
  <si>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</si>
  <si>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</si>
  <si>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</si>
  <si>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</si>
  <si>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</si>
  <si>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</si>
  <si>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</si>
  <si>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</si>
  <si>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</si>
  <si>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</si>
  <si>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</si>
  <si>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</si>
  <si>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</si>
  <si>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</si>
  <si>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</si>
  <si>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</si>
  <si>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</si>
  <si>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</si>
  <si>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</si>
  <si>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</si>
  <si>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</si>
  <si>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</si>
  <si>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</si>
  <si>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</si>
  <si>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</si>
  <si>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</si>
  <si>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</si>
  <si>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</si>
  <si>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</si>
  <si>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</si>
  <si>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</si>
  <si>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</si>
  <si>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</si>
  <si>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</si>
  <si>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</si>
  <si>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</si>
  <si>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</si>
  <si>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</si>
  <si>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</si>
  <si>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</si>
  <si>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</si>
  <si>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</si>
  <si>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</si>
  <si>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</si>
  <si>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</si>
  <si>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</si>
  <si>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</si>
  <si>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</si>
  <si>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</si>
  <si>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</si>
  <si>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</si>
  <si>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</si>
  <si>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</si>
  <si>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</si>
  <si>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</si>
  <si>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</si>
  <si>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</si>
  <si>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</si>
  <si>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</si>
  <si>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</si>
  <si>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</si>
  <si>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</si>
  <si>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</si>
  <si>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</si>
  <si>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</si>
  <si>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</si>
  <si>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</si>
  <si>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</si>
  <si>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</si>
  <si>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</si>
  <si>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</si>
  <si>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</si>
  <si>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</si>
  <si>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</si>
  <si>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</si>
  <si>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</si>
  <si>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</si>
  <si>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</si>
  <si>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</si>
  <si>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</si>
  <si>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</si>
  <si>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</si>
  <si>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</si>
  <si>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</si>
  <si>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</si>
  <si>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</si>
  <si>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</si>
  <si>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</si>
  <si>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</si>
  <si>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</si>
  <si>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</si>
  <si>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</si>
  <si>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</si>
  <si>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</si>
  <si>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</si>
  <si>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</si>
  <si>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</si>
  <si>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</si>
  <si>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</si>
  <si>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</si>
  <si>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</si>
  <si>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</si>
  <si>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</si>
  <si>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</si>
  <si>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</si>
  <si>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</si>
  <si>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</si>
  <si>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</si>
  <si>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</si>
  <si>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</si>
  <si>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</si>
  <si>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</si>
  <si>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</si>
  <si>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</si>
  <si>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</si>
  <si>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</si>
  <si>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</si>
  <si>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</si>
  <si>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</si>
  <si>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</si>
  <si>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</si>
  <si>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</si>
  <si>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</si>
  <si>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</si>
  <si>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</si>
  <si>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</si>
  <si>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</si>
  <si>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</si>
  <si>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</si>
  <si>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</si>
  <si>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</si>
  <si>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</si>
  <si>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</si>
  <si>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</si>
  <si>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</si>
  <si>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</si>
  <si>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</si>
  <si>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</si>
  <si>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</si>
  <si>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</si>
  <si>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</si>
  <si>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</si>
  <si>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</si>
  <si>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</si>
  <si>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</si>
  <si>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</si>
  <si>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</si>
  <si>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</si>
  <si>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</si>
  <si>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</si>
  <si>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</si>
  <si>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</si>
  <si>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</si>
  <si>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</si>
  <si>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</si>
  <si>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</si>
  <si>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</si>
  <si>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</si>
  <si>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</si>
  <si>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</si>
  <si>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</si>
  <si>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</si>
  <si>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</si>
  <si>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</si>
  <si>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</si>
  <si>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</si>
  <si>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</si>
  <si>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</si>
  <si>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</si>
  <si>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</si>
  <si>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</si>
  <si>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</si>
  <si>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</si>
  <si>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</si>
  <si>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</si>
  <si>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</si>
  <si>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</si>
  <si>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</si>
  <si>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</si>
  <si>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</si>
  <si>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</si>
  <si>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</si>
  <si>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</si>
  <si>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</si>
  <si>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</si>
  <si>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</si>
  <si>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</si>
  <si>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</si>
  <si>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</si>
  <si>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</si>
  <si>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</si>
  <si>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</si>
  <si>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</si>
  <si>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</si>
  <si>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</si>
  <si>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</si>
  <si>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</si>
  <si>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</si>
  <si>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</si>
  <si>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</si>
  <si>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</si>
  <si>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</si>
  <si>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</si>
  <si>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</si>
  <si>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</si>
  <si>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</si>
  <si>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</si>
  <si>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</si>
  <si>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</si>
  <si>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</si>
  <si>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</si>
  <si>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</si>
  <si>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</si>
  <si>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</si>
  <si>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</si>
  <si>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</si>
  <si>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</si>
  <si>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</si>
  <si>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</si>
  <si>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</si>
  <si>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</si>
  <si>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</si>
  <si>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</si>
  <si>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</si>
  <si>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</si>
  <si>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</si>
  <si>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</si>
  <si>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</si>
  <si>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</si>
  <si>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</si>
  <si>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</si>
  <si>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</si>
  <si>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</si>
  <si>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</si>
  <si>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</si>
  <si>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</si>
  <si>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</si>
  <si>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</si>
  <si>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</si>
  <si>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</si>
  <si>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</si>
  <si>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</si>
  <si>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</si>
  <si>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</si>
  <si>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</si>
  <si>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</si>
  <si>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</si>
  <si>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</si>
  <si>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</si>
  <si>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</si>
  <si>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</si>
  <si>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</si>
  <si>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</si>
  <si>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</si>
  <si>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</si>
  <si>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</si>
  <si>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</si>
  <si>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</si>
  <si>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</si>
  <si>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</si>
  <si>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</si>
  <si>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</si>
  <si>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</si>
  <si>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</si>
  <si>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</si>
  <si>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</si>
  <si>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</si>
  <si>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</si>
  <si>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</si>
  <si>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</si>
  <si>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</si>
  <si>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</si>
  <si>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</si>
  <si>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</si>
  <si>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</si>
  <si>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</si>
  <si>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</si>
  <si>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</si>
  <si>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</si>
  <si>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</si>
  <si>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</si>
  <si>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</si>
  <si>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</si>
  <si>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</si>
  <si>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</si>
  <si>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</si>
  <si>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</si>
  <si>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</si>
  <si>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</si>
  <si>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</si>
  <si>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</si>
  <si>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</si>
  <si>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</si>
  <si>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</si>
  <si>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</si>
  <si>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</si>
  <si>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</si>
  <si>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</si>
  <si>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</si>
  <si>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</si>
  <si>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</si>
  <si>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</si>
  <si>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</si>
  <si>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</si>
  <si>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</si>
  <si>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</si>
  <si>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</si>
  <si>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</si>
  <si>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</si>
  <si>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</si>
  <si>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</si>
  <si>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</si>
  <si>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</si>
  <si>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</si>
  <si>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</si>
  <si>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</si>
  <si>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</si>
  <si>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</si>
  <si>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</si>
  <si>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</si>
  <si>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</si>
  <si>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</si>
  <si>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</si>
  <si>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</si>
  <si>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</si>
  <si>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</si>
  <si>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</si>
  <si>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</si>
  <si>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</si>
  <si>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</si>
  <si>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</si>
  <si>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</si>
  <si>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</si>
  <si>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</si>
  <si>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</si>
  <si>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</si>
  <si>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</si>
  <si>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</si>
  <si>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</si>
  <si>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</si>
  <si>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</si>
  <si>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</si>
  <si>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</si>
  <si>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</si>
  <si>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</si>
  <si>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</si>
  <si>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</si>
  <si>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</si>
  <si>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</si>
  <si>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</si>
  <si>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</si>
  <si>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</si>
  <si>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</si>
  <si>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</si>
  <si>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</si>
  <si>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</si>
  <si>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</si>
  <si>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</si>
  <si>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</si>
  <si>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</si>
  <si>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</si>
  <si>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</si>
  <si>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</si>
  <si>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</si>
  <si>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</si>
  <si>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</si>
  <si>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</si>
  <si>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</si>
  <si>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</si>
  <si>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</si>
  <si>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</si>
  <si>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</si>
  <si>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</si>
  <si>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</si>
  <si>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</si>
  <si>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</si>
  <si>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</si>
  <si>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</si>
  <si>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</si>
  <si>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</si>
  <si>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</si>
  <si>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</si>
  <si>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</si>
  <si>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</si>
  <si>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</si>
  <si>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</si>
  <si>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</si>
  <si>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</si>
  <si>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</si>
  <si>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</si>
  <si>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</si>
  <si>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</si>
  <si>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</si>
  <si>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</si>
  <si>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</si>
  <si>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</si>
  <si>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</si>
  <si>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</si>
  <si>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</si>
  <si>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</si>
  <si>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</si>
  <si>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</si>
  <si>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</si>
  <si>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</si>
  <si>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</si>
  <si>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</si>
  <si>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</si>
  <si>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</si>
  <si>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</si>
  <si>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</si>
  <si>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</si>
  <si>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</si>
  <si>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</si>
  <si>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</si>
  <si>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</si>
  <si>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</si>
  <si>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</si>
  <si>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</si>
  <si>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</si>
  <si>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</si>
  <si>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</si>
  <si>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</si>
  <si>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</si>
  <si>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</si>
  <si>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</si>
  <si>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</si>
  <si>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</si>
  <si>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</si>
  <si>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</si>
  <si>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</si>
  <si>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</si>
  <si>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</si>
  <si>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</si>
  <si>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</si>
  <si>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</si>
  <si>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</si>
  <si>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</si>
  <si>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</si>
  <si>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</si>
  <si>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</si>
  <si>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</si>
  <si>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</si>
  <si>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</si>
  <si>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</si>
  <si>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</si>
  <si>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</si>
  <si>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</si>
  <si>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</si>
  <si>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</si>
  <si>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</si>
  <si>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</si>
  <si>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</si>
  <si>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</si>
  <si>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</si>
  <si>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</si>
  <si>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</si>
  <si>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</si>
  <si>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</si>
  <si>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</si>
  <si>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</si>
  <si>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</si>
  <si>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</si>
  <si>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</si>
  <si>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</si>
  <si>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</si>
  <si>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</si>
  <si>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</si>
  <si>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</si>
  <si>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</si>
  <si>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</si>
  <si>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</si>
  <si>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</si>
  <si>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</si>
  <si>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</si>
  <si>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</si>
  <si>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</si>
  <si>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</si>
  <si>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</si>
  <si>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</si>
  <si>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</si>
  <si>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</si>
  <si>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</si>
  <si>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</si>
  <si>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</si>
  <si>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</si>
  <si>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</si>
  <si>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</si>
  <si>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</si>
  <si>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</si>
  <si>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</si>
  <si>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</si>
  <si>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</si>
  <si>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</si>
  <si>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</si>
  <si>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</si>
  <si>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</si>
  <si>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</si>
  <si>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</si>
  <si>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</si>
  <si>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</si>
  <si>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</si>
  <si>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</si>
  <si>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</si>
  <si>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</si>
  <si>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</si>
  <si>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</si>
  <si>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</si>
  <si>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</si>
  <si>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</si>
  <si>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</si>
  <si>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</si>
  <si>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</si>
  <si>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</si>
  <si>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</si>
  <si>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</si>
  <si>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</si>
  <si>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</si>
  <si>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</si>
  <si>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</si>
  <si>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</si>
  <si>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</si>
  <si>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</si>
  <si>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</si>
  <si>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</si>
  <si>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</si>
  <si>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</si>
  <si>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</si>
  <si>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</si>
  <si>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</si>
  <si>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</si>
  <si>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</si>
  <si>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</si>
  <si>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</si>
  <si>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</si>
  <si>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</si>
  <si>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</si>
  <si>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</si>
  <si>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</si>
  <si>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</si>
  <si>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</si>
  <si>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</si>
  <si>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</si>
  <si>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</si>
  <si>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</si>
  <si>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</si>
  <si>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</si>
  <si>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</si>
  <si>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</si>
  <si>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</si>
  <si>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</si>
  <si>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</si>
  <si>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</si>
  <si>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</si>
  <si>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</si>
  <si>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</si>
  <si>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</si>
  <si>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</si>
  <si>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</si>
  <si>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</si>
  <si>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</si>
  <si>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</si>
  <si>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</si>
  <si>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</si>
  <si>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</si>
  <si>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</si>
  <si>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</si>
  <si>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</si>
  <si>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</si>
  <si>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</si>
  <si>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</si>
  <si>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</si>
  <si>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</si>
  <si>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</si>
  <si>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</si>
  <si>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</si>
  <si>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</si>
  <si>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</si>
  <si>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</si>
  <si>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</si>
  <si>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</si>
  <si>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</si>
  <si>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</si>
  <si>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</si>
  <si>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</si>
  <si>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</si>
  <si>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</si>
  <si>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</si>
  <si>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</si>
  <si>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</si>
  <si>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</si>
  <si>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</si>
  <si>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</si>
  <si>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</si>
  <si>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</si>
  <si>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</si>
  <si>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</si>
  <si>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</si>
  <si>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</si>
  <si>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</si>
  <si>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</si>
  <si>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</si>
  <si>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</si>
  <si>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</si>
  <si>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</si>
  <si>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</si>
  <si>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</si>
  <si>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</si>
  <si>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</si>
  <si>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</si>
  <si>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</si>
  <si>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</si>
  <si>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</si>
  <si>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</si>
  <si>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</si>
  <si>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</si>
  <si>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</si>
  <si>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</si>
  <si>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</si>
  <si>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</si>
  <si>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</si>
  <si>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</si>
  <si>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</si>
  <si>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</si>
  <si>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</si>
  <si>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</si>
  <si>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</si>
  <si>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</si>
  <si>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</si>
  <si>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</si>
  <si>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</si>
  <si>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</si>
  <si>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</si>
  <si>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</si>
  <si>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</si>
  <si>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</si>
  <si>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</si>
  <si>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</si>
  <si>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</si>
  <si>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</si>
  <si>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</si>
  <si>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</si>
  <si>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</si>
  <si>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</si>
  <si>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</si>
  <si>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</si>
  <si>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</si>
  <si>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</si>
  <si>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</si>
  <si>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</si>
  <si>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</si>
  <si>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</si>
  <si>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</si>
  <si>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</si>
  <si>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</si>
  <si>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</si>
  <si>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</si>
  <si>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</si>
  <si>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</si>
  <si>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</si>
  <si>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</si>
  <si>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</si>
  <si>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</si>
  <si>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</si>
  <si>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</si>
  <si>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</si>
  <si>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</si>
  <si>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</si>
  <si>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</si>
  <si>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</si>
  <si>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</si>
  <si>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</si>
  <si>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</si>
  <si>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</si>
  <si>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</si>
  <si>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</si>
  <si>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</si>
  <si>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</si>
  <si>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</si>
  <si>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</si>
  <si>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</si>
  <si>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</si>
  <si>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</si>
  <si>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</si>
  <si>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</si>
  <si>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</si>
  <si>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</si>
  <si>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</si>
  <si>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</si>
  <si>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</si>
  <si>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</si>
  <si>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</si>
  <si>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</si>
  <si>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</si>
  <si>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</si>
  <si>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</si>
  <si>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</si>
  <si>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</si>
  <si>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</si>
  <si>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</si>
  <si>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</si>
  <si>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</si>
  <si>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</si>
  <si>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</si>
  <si>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</si>
  <si>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</si>
  <si>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</si>
  <si>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</si>
  <si>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</si>
  <si>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</si>
  <si>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</si>
  <si>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</si>
  <si>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</si>
  <si>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</si>
  <si>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</si>
  <si>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</si>
  <si>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</si>
  <si>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</si>
  <si>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</si>
  <si>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</si>
  <si>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</si>
  <si>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</si>
  <si>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</si>
  <si>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</si>
  <si>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</si>
  <si>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</si>
  <si>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</si>
  <si>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</si>
  <si>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</si>
  <si>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</si>
  <si>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</si>
  <si>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</si>
  <si>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</si>
  <si>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</si>
  <si>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</si>
  <si>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</si>
  <si>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</si>
  <si>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</si>
  <si>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</si>
  <si>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</si>
  <si>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</si>
  <si>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</si>
  <si>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</si>
  <si>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</si>
  <si>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</si>
  <si>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</si>
  <si>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</si>
  <si>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</si>
  <si>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</si>
  <si>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</si>
  <si>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</si>
  <si>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</si>
  <si>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</si>
  <si>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</si>
  <si>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</si>
  <si>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</si>
  <si>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</si>
  <si>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</si>
  <si>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</si>
  <si>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</si>
  <si>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</si>
  <si>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</si>
  <si>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</si>
  <si>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</si>
  <si>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</si>
  <si>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</si>
  <si>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</si>
  <si>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</si>
  <si>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</si>
  <si>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</si>
  <si>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</si>
  <si>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</si>
  <si>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</si>
  <si>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</si>
  <si>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</si>
  <si>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</si>
  <si>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</si>
  <si>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</si>
  <si>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</si>
  <si>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</si>
  <si>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</si>
  <si>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</si>
  <si>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</si>
  <si>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</si>
  <si>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</si>
  <si>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</si>
  <si>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</si>
  <si>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</si>
  <si>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</si>
  <si>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</si>
  <si>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</si>
  <si>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</si>
  <si>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</si>
  <si>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</si>
  <si>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</si>
  <si>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</si>
  <si>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</si>
  <si>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</si>
  <si>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</si>
  <si>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</si>
  <si>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</si>
  <si>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</si>
  <si>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</si>
  <si>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</si>
  <si>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</si>
  <si>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</si>
  <si>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</si>
  <si>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</si>
  <si>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</si>
  <si>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</si>
  <si>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</si>
  <si>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</si>
  <si>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</si>
  <si>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</si>
  <si>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</si>
  <si>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</si>
  <si>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</si>
  <si>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</si>
  <si>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</si>
  <si>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</si>
  <si>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</si>
  <si>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</si>
  <si>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</si>
  <si>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</si>
  <si>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</si>
  <si>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</si>
  <si>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</si>
  <si>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</si>
  <si>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</si>
  <si>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</si>
  <si>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</si>
  <si>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</si>
  <si>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</si>
  <si>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</si>
  <si>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</si>
  <si>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</si>
  <si>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</si>
  <si>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</si>
  <si>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</si>
  <si>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</si>
  <si>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</si>
  <si>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</si>
  <si>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</si>
  <si>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</si>
  <si>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</si>
  <si>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</si>
  <si>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</si>
  <si>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</si>
  <si>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</si>
  <si>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</si>
  <si>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</si>
  <si>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</si>
  <si>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</si>
  <si>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</si>
  <si>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</si>
  <si>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</si>
  <si>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</si>
  <si>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</si>
  <si>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</si>
  <si>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</si>
  <si>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</si>
  <si>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</si>
  <si>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</si>
  <si>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</si>
  <si>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</si>
  <si>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</si>
  <si>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</si>
  <si>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</si>
  <si>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</si>
  <si>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</si>
  <si>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</si>
  <si>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</si>
  <si>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</si>
  <si>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</si>
  <si>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</si>
  <si>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</si>
  <si>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</si>
  <si>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</si>
  <si>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</si>
  <si>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</si>
  <si>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</si>
  <si>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</si>
  <si>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</si>
  <si>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</si>
  <si>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</si>
  <si>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</si>
  <si>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</si>
  <si>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</si>
  <si>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</si>
  <si>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</si>
  <si>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</si>
  <si>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</si>
  <si>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</si>
  <si>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</si>
  <si>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</si>
  <si>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</si>
  <si>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</si>
  <si>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</si>
  <si>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</si>
  <si>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</si>
  <si>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</si>
  <si>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</si>
  <si>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</si>
  <si>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</si>
  <si>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</si>
  <si>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</si>
  <si>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</si>
  <si>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</si>
  <si>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</si>
  <si>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</si>
  <si>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</si>
  <si>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</si>
  <si>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</si>
  <si>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</si>
  <si>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</si>
  <si>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</si>
  <si>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</si>
  <si>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</si>
  <si>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</si>
  <si>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</si>
  <si>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</si>
  <si>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</si>
  <si>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</si>
  <si>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</si>
  <si>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</si>
  <si>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</si>
  <si>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</si>
  <si>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</si>
  <si>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</si>
  <si>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</si>
  <si>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</si>
  <si>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</si>
  <si>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</si>
  <si>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</si>
  <si>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</si>
  <si>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</si>
  <si>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</si>
  <si>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</si>
  <si>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</si>
  <si>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</si>
  <si>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</si>
  <si>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</si>
  <si>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</si>
  <si>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</si>
  <si>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</si>
  <si>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</si>
  <si>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</si>
  <si>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</si>
  <si>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</si>
  <si>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</si>
  <si>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</si>
  <si>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</si>
  <si>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</si>
  <si>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</si>
  <si>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</si>
  <si>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</si>
  <si>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</si>
  <si>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</si>
  <si>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</si>
  <si>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</si>
  <si>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</si>
  <si>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</si>
  <si>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</si>
  <si>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</si>
  <si>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</si>
  <si>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</si>
  <si>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</si>
  <si>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</si>
  <si>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</si>
  <si>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</si>
  <si>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</si>
  <si>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</si>
  <si>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</si>
  <si>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</si>
  <si>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</si>
  <si>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</si>
  <si>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</si>
  <si>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</si>
  <si>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</si>
  <si>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</si>
  <si>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</si>
  <si>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</si>
  <si>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</si>
  <si>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</si>
  <si>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</si>
  <si>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</si>
  <si>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</si>
  <si>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</si>
  <si>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</si>
  <si>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</si>
  <si>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</si>
  <si>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</si>
  <si>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</si>
  <si>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</si>
  <si>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</si>
  <si>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</si>
  <si>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</si>
  <si>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</si>
  <si>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</si>
  <si>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</si>
  <si>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</si>
  <si>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</si>
  <si>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</si>
  <si>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</si>
  <si>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</si>
  <si>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</si>
  <si>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</si>
  <si>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</si>
  <si>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</si>
  <si>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</si>
  <si>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</si>
  <si>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</si>
  <si>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</si>
  <si>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</si>
  <si>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</si>
  <si>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</si>
  <si>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</si>
  <si>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</si>
  <si>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</si>
  <si>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</si>
  <si>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</si>
  <si>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</si>
  <si>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</si>
  <si>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</si>
  <si>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</si>
  <si>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</si>
  <si>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</si>
  <si>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</si>
  <si>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</si>
  <si>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</si>
  <si>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</si>
  <si>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</si>
  <si>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</si>
  <si>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</si>
  <si>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</si>
  <si>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</si>
  <si>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</si>
  <si>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</si>
  <si>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</si>
  <si>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</si>
  <si>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</si>
  <si>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</si>
  <si>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</si>
  <si>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</si>
  <si>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</si>
  <si>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</si>
  <si>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</si>
  <si>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</si>
  <si>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</si>
  <si>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</si>
  <si>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</si>
  <si>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</si>
  <si>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</si>
  <si>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</si>
  <si>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</si>
  <si>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</si>
  <si>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</si>
  <si>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</si>
  <si>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</si>
  <si>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</si>
  <si>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</si>
  <si>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</si>
  <si>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</si>
  <si>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</si>
  <si>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</si>
  <si>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</si>
  <si>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</si>
  <si>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</si>
  <si>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</si>
  <si>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</si>
  <si>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</si>
  <si>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</si>
  <si>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</si>
  <si>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</si>
  <si>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</si>
  <si>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</si>
  <si>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</si>
  <si>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</si>
  <si>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</si>
  <si>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</si>
  <si>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</si>
  <si>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</si>
  <si>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</si>
  <si>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</si>
  <si>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</si>
  <si>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</si>
  <si>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</si>
  <si>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</si>
  <si>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</si>
  <si>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</si>
  <si>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</si>
  <si>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</si>
  <si>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</si>
  <si>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</si>
  <si>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</si>
  <si>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</si>
  <si>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</si>
  <si>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</si>
  <si>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</si>
  <si>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</si>
  <si>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</si>
  <si>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</si>
  <si>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</si>
  <si>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</si>
  <si>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</si>
  <si>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</si>
  <si>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</si>
  <si>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</si>
  <si>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</si>
  <si>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</si>
  <si>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</si>
  <si>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</si>
  <si>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</si>
  <si>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</si>
  <si>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</si>
  <si>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</si>
  <si>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</si>
  <si>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</si>
  <si>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</si>
  <si>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</si>
  <si>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</si>
  <si>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</si>
  <si>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</si>
  <si>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</si>
  <si>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</si>
  <si>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</si>
  <si>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</si>
  <si>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</si>
  <si>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</si>
  <si>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</si>
  <si>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</si>
  <si>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</si>
  <si>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</si>
  <si>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</si>
  <si>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</si>
  <si>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</si>
  <si>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</si>
  <si>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</si>
  <si>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</si>
  <si>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</si>
  <si>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</si>
  <si>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</si>
  <si>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</si>
  <si>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</si>
  <si>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</si>
  <si>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</si>
  <si>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</si>
  <si>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</si>
  <si>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</si>
  <si>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</si>
  <si>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</si>
  <si>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</si>
  <si>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</si>
  <si>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</si>
  <si>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</si>
  <si>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</si>
  <si>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</si>
  <si>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</si>
  <si>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</si>
  <si>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</si>
  <si>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</si>
  <si>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</si>
  <si>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</si>
  <si>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</si>
  <si>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</si>
  <si>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</si>
  <si>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</si>
  <si>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</si>
  <si>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</si>
  <si>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</si>
  <si>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</si>
  <si>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</si>
  <si>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</si>
  <si>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</si>
  <si>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</si>
  <si>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</si>
  <si>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</si>
  <si>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</si>
  <si>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</si>
  <si>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</si>
  <si>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</si>
  <si>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</si>
  <si>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</si>
  <si>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</si>
  <si>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</si>
  <si>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</si>
  <si>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</si>
  <si>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</si>
  <si>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</si>
  <si>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</si>
  <si>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</si>
  <si>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</si>
  <si>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</si>
  <si>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</si>
  <si>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</si>
  <si>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</si>
  <si>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</si>
  <si>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</si>
  <si>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</si>
  <si>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</si>
  <si>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</si>
  <si>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</si>
  <si>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</si>
  <si>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</si>
  <si>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</si>
  <si>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</si>
  <si>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</si>
  <si>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</si>
  <si>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</si>
  <si>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</si>
  <si>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</si>
  <si>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</si>
  <si>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</si>
  <si>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</si>
  <si>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</si>
  <si>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</si>
  <si>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</si>
  <si>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</si>
  <si>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</si>
  <si>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</si>
  <si>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</si>
  <si>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</si>
  <si>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</si>
  <si>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</si>
  <si>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</si>
  <si>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</si>
  <si>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</si>
  <si>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</si>
  <si>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</si>
  <si>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</si>
  <si>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</si>
  <si>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</si>
  <si>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</si>
  <si>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</si>
  <si>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</si>
  <si>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</si>
  <si>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</si>
  <si>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</si>
  <si>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</si>
  <si>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</si>
  <si>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</si>
  <si>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</si>
  <si>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</si>
  <si>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</si>
  <si>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</si>
  <si>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</si>
  <si>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</si>
  <si>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</si>
  <si>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</si>
  <si>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</si>
  <si>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</si>
  <si>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</si>
  <si>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</si>
  <si>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</si>
  <si>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</si>
  <si>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</si>
  <si>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</si>
  <si>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</si>
  <si>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</si>
  <si>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</si>
  <si>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</si>
  <si>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</si>
  <si>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</si>
  <si>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</si>
  <si>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</si>
  <si>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</si>
  <si>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</si>
  <si>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</si>
  <si>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</si>
  <si>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</si>
  <si>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</si>
  <si>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</si>
  <si>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</si>
  <si>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</si>
  <si>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</si>
  <si>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</si>
  <si>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</si>
  <si>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</si>
  <si>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</si>
  <si>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</si>
  <si>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</si>
  <si>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</si>
  <si>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</si>
  <si>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</si>
  <si>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</si>
  <si>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</si>
  <si>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</si>
  <si>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</si>
  <si>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</si>
  <si>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</si>
  <si>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</si>
  <si>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</si>
  <si>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</si>
  <si>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</si>
  <si>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</si>
  <si>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</si>
  <si>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</si>
  <si>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</si>
  <si>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</si>
  <si>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</si>
  <si>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</si>
  <si>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</si>
  <si>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</si>
  <si>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</si>
  <si>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</si>
  <si>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</si>
  <si>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</si>
  <si>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</si>
  <si>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</si>
  <si>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</si>
  <si>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</si>
  <si>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</si>
  <si>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</si>
  <si>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</si>
  <si>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</si>
  <si>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</si>
  <si>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</si>
  <si>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</si>
  <si>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</si>
  <si>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</si>
  <si>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</si>
  <si>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</si>
  <si>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</si>
  <si>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</si>
  <si>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</si>
  <si>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</si>
  <si>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</si>
  <si>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</si>
  <si>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</si>
  <si>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</si>
  <si>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</si>
  <si>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</si>
  <si>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</si>
  <si>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</si>
  <si>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</si>
  <si>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</si>
  <si>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</si>
  <si>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</si>
  <si>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</si>
  <si>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</si>
  <si>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</si>
  <si>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</si>
  <si>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</si>
  <si>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</si>
  <si>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</si>
  <si>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</si>
  <si>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</si>
  <si>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</si>
  <si>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</si>
  <si>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</si>
  <si>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</si>
  <si>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</si>
  <si>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</si>
  <si>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</si>
  <si>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</si>
  <si>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</si>
  <si>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</si>
  <si>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</si>
  <si>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</si>
  <si>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</si>
  <si>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</si>
  <si>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</si>
  <si>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</si>
  <si>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</si>
  <si>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</si>
  <si>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</si>
  <si>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</si>
  <si>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</si>
  <si>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</si>
  <si>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</si>
  <si>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</si>
  <si>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</si>
  <si>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</si>
  <si>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</si>
  <si>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</si>
  <si>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</si>
  <si>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</si>
  <si>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</si>
  <si>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</si>
  <si>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</si>
  <si>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</si>
  <si>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</si>
  <si>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</si>
  <si>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</si>
  <si>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</si>
  <si>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</si>
  <si>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</si>
  <si>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</si>
  <si>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</si>
  <si>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</si>
  <si>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</si>
  <si>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</si>
  <si>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</si>
  <si>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</si>
  <si>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</si>
  <si>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</si>
  <si>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</si>
  <si>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</si>
  <si>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</si>
  <si>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</si>
  <si>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</si>
  <si>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</si>
  <si>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</si>
  <si>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</si>
  <si>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</si>
  <si>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</si>
  <si>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</si>
  <si>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</si>
  <si>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</si>
  <si>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</si>
  <si>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</si>
  <si>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</si>
  <si>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</si>
  <si>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</si>
  <si>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</si>
  <si>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</si>
  <si>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</si>
  <si>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</si>
  <si>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</si>
  <si>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</si>
  <si>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</si>
  <si>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</si>
  <si>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</si>
  <si>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</si>
  <si>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</si>
  <si>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</si>
  <si>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</si>
  <si>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</si>
  <si>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</si>
  <si>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</si>
  <si>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</si>
  <si>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</si>
  <si>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</si>
  <si>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</si>
  <si>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</si>
  <si>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</si>
  <si>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</si>
  <si>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</si>
  <si>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</si>
  <si>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</si>
  <si>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</si>
  <si>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</si>
  <si>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</si>
  <si>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</si>
  <si>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</si>
  <si>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</si>
  <si>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</si>
  <si>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</si>
  <si>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</si>
  <si>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</si>
  <si>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</si>
  <si>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</si>
  <si>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</si>
  <si>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</si>
  <si>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</si>
  <si>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</si>
  <si>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</si>
  <si>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</si>
  <si>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</si>
  <si>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</si>
  <si>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</si>
  <si>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</si>
  <si>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</si>
  <si>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</si>
  <si>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</si>
  <si>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</si>
  <si>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</si>
  <si>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</si>
  <si>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</si>
  <si>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</si>
  <si>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</si>
  <si>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</si>
  <si>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</si>
  <si>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</si>
  <si>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</si>
  <si>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</si>
  <si>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</si>
  <si>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</si>
  <si>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</si>
  <si>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</si>
  <si>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</si>
  <si>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</si>
  <si>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</si>
  <si>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</si>
  <si>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</si>
  <si>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</si>
  <si>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</si>
  <si>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</si>
  <si>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</si>
  <si>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</si>
  <si>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</si>
  <si>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</si>
  <si>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</si>
  <si>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</si>
  <si>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</si>
  <si>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</si>
  <si>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</si>
  <si>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</si>
  <si>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</si>
  <si>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</si>
  <si>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</si>
  <si>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</si>
  <si>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</si>
  <si>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</si>
  <si>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</si>
  <si>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</si>
  <si>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</si>
  <si>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</si>
  <si>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</si>
  <si>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</si>
  <si>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</si>
  <si>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</si>
  <si>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</si>
  <si>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</si>
  <si>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</si>
  <si>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</si>
  <si>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</si>
  <si>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</si>
  <si>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</si>
  <si>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</si>
  <si>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</si>
  <si>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</si>
  <si>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</si>
  <si>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</si>
  <si>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</si>
  <si>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</si>
  <si>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</si>
  <si>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</si>
  <si>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</si>
  <si>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</si>
  <si>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</si>
  <si>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</si>
  <si>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</si>
  <si>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</si>
  <si>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</si>
  <si>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</si>
  <si>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</si>
  <si>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</si>
  <si>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</si>
  <si>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</si>
  <si>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</si>
  <si>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</si>
  <si>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</si>
  <si>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</si>
  <si>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</si>
  <si>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</si>
  <si>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</si>
  <si>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</si>
  <si>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</si>
  <si>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</si>
  <si>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</si>
  <si>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</si>
  <si>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</si>
  <si>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</si>
  <si>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</si>
  <si>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</si>
  <si>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</si>
  <si>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</si>
  <si>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</si>
  <si>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</si>
  <si>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</si>
  <si>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</si>
  <si>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</si>
  <si>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</si>
  <si>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</si>
  <si>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</si>
  <si>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</si>
  <si>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</si>
  <si>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</si>
  <si>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</si>
  <si>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</si>
  <si>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</si>
  <si>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</si>
  <si>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</si>
  <si>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</si>
  <si>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</si>
  <si>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</si>
  <si>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</si>
  <si>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</si>
  <si>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</si>
  <si>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</si>
  <si>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</si>
  <si>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</si>
  <si>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</si>
  <si>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</si>
  <si>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</si>
  <si>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</si>
  <si>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</si>
  <si>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</si>
  <si>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</si>
  <si>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</si>
  <si>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</si>
  <si>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</si>
  <si>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</si>
  <si>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</si>
  <si>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</si>
  <si>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</si>
  <si>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</si>
  <si>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</si>
  <si>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</si>
  <si>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</si>
  <si>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</si>
  <si>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</si>
  <si>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</si>
  <si>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</si>
  <si>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</si>
  <si>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</si>
  <si>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</si>
  <si>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</si>
  <si>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</si>
  <si>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</si>
  <si>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</si>
  <si>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</si>
  <si>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</si>
  <si>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</si>
  <si>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</si>
  <si>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</si>
  <si>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</si>
  <si>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</si>
  <si>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</si>
  <si>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</si>
  <si>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</si>
  <si>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</si>
  <si>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</si>
  <si>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</si>
  <si>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</si>
  <si>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</si>
  <si>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</si>
  <si>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</si>
  <si>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</si>
  <si>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</si>
  <si>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</si>
  <si>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</si>
  <si>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</si>
  <si>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</si>
  <si>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</si>
  <si>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</si>
  <si>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</si>
  <si>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</si>
  <si>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</si>
  <si>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</si>
  <si>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</si>
  <si>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</si>
  <si>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</si>
  <si>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</si>
  <si>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</si>
  <si>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</si>
  <si>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</si>
  <si>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</si>
  <si>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</si>
  <si>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</si>
  <si>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</si>
  <si>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</si>
  <si>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</si>
  <si>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</si>
  <si>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</si>
  <si>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</si>
  <si>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</si>
  <si>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</si>
  <si>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</si>
  <si>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</si>
  <si>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</si>
  <si>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</si>
  <si>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</si>
  <si>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</si>
  <si>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</si>
  <si>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</si>
  <si>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</si>
  <si>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</si>
  <si>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</si>
  <si>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</si>
  <si>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</si>
  <si>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</si>
  <si>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</si>
  <si>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</si>
  <si>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</si>
  <si>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</si>
  <si>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</si>
  <si>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</si>
  <si>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</si>
  <si>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</si>
  <si>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</si>
  <si>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</si>
  <si>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</si>
  <si>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</si>
  <si>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</si>
  <si>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</si>
  <si>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</si>
  <si>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</si>
  <si>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</si>
  <si>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</si>
  <si>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</si>
  <si>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</si>
  <si>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</si>
  <si>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</si>
  <si>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</si>
  <si>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</si>
  <si>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</si>
  <si>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</si>
  <si>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</si>
  <si>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</si>
  <si>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</si>
  <si>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</si>
  <si>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</si>
  <si>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</si>
  <si>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</si>
  <si>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</si>
  <si>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</si>
  <si>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</si>
  <si>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</si>
  <si>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</si>
  <si>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</si>
  <si>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</si>
  <si>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</si>
  <si>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</si>
  <si>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</si>
  <si>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</si>
  <si>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</si>
  <si>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</si>
  <si>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</si>
  <si>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</si>
  <si>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</si>
  <si>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</si>
  <si>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</si>
  <si>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</si>
  <si>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</si>
  <si>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</si>
  <si>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</si>
  <si>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</si>
  <si>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</si>
  <si>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</si>
  <si>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</si>
  <si>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</si>
  <si>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</si>
  <si>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</si>
  <si>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</si>
  <si>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</si>
  <si>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</si>
  <si>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</si>
  <si>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</si>
  <si>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</si>
  <si>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</si>
  <si>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</si>
  <si>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</si>
  <si>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</si>
  <si>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</si>
  <si>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</si>
  <si>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</si>
  <si>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</si>
  <si>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</si>
  <si>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</si>
  <si>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</si>
  <si>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</si>
  <si>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</si>
  <si>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</si>
  <si>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</si>
  <si>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</si>
  <si>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</si>
  <si>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</si>
  <si>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</si>
  <si>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</si>
  <si>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</si>
  <si>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</si>
  <si>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</si>
  <si>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</si>
  <si>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</si>
  <si>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</si>
  <si>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</si>
  <si>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</si>
  <si>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</si>
  <si>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</si>
  <si>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</si>
  <si>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</si>
  <si>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</si>
  <si>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</si>
  <si>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</si>
  <si>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</si>
  <si>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</si>
  <si>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</si>
  <si>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</si>
  <si>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</si>
  <si>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</si>
  <si>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</si>
  <si>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</si>
  <si>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</si>
  <si>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</si>
  <si>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</si>
  <si>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</si>
  <si>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</si>
  <si>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</si>
  <si>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</si>
  <si>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</si>
  <si>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</si>
  <si>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</si>
  <si>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</si>
  <si>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</si>
  <si>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</si>
  <si>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</si>
  <si>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</si>
  <si>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</si>
  <si>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</si>
  <si>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</si>
  <si>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</si>
  <si>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</si>
  <si>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</si>
  <si>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</si>
  <si>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</si>
  <si>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</si>
  <si>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</si>
  <si>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</si>
  <si>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</si>
  <si>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</si>
  <si>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</si>
  <si>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</si>
  <si>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</si>
  <si>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</si>
  <si>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</si>
  <si>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</si>
  <si>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</si>
  <si>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</si>
  <si>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</si>
  <si>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</si>
  <si>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</si>
  <si>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</si>
  <si>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</si>
  <si>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</si>
  <si>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</si>
  <si>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</si>
  <si>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</si>
  <si>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</si>
  <si>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</si>
  <si>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</si>
  <si>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</si>
  <si>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</si>
  <si>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</si>
  <si>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</si>
  <si>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</si>
  <si>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</si>
  <si>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</si>
  <si>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</si>
  <si>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</si>
  <si>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</si>
  <si>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</si>
  <si>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</si>
  <si>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</si>
  <si>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</si>
  <si>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</si>
  <si>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</si>
  <si>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</si>
  <si>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</si>
  <si>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</si>
  <si>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</si>
  <si>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</si>
  <si>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</si>
  <si>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</si>
  <si>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</si>
  <si>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</si>
  <si>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</si>
  <si>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</si>
  <si>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</si>
  <si>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</si>
  <si>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</si>
  <si>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</si>
  <si>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</si>
  <si>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</si>
  <si>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</si>
  <si>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</si>
  <si>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</si>
  <si>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</si>
  <si>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</si>
  <si>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</si>
  <si>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</si>
  <si>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</si>
  <si>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</si>
  <si>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</si>
  <si>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</si>
  <si>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</si>
  <si>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</si>
  <si>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</si>
  <si>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</si>
  <si>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</si>
  <si>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</si>
  <si>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</si>
  <si>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</si>
  <si>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</si>
  <si>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</si>
  <si>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</si>
  <si>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</si>
  <si>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</si>
  <si>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</si>
  <si>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</si>
  <si>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</si>
  <si>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</si>
  <si>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</si>
  <si>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</si>
  <si>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</si>
  <si>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</si>
  <si>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</si>
  <si>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</si>
  <si>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</si>
  <si>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</si>
  <si>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</si>
  <si>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</si>
  <si>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</si>
  <si>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</si>
  <si>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</si>
  <si>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</si>
  <si>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</si>
  <si>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</si>
  <si>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</si>
  <si>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</si>
  <si>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</si>
  <si>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</si>
  <si>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</si>
  <si>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</si>
  <si>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</si>
  <si>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</si>
  <si>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</si>
  <si>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</si>
  <si>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</si>
  <si>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</si>
  <si>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</si>
  <si>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</si>
  <si>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</si>
  <si>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</si>
  <si>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</si>
  <si>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</si>
  <si>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</si>
  <si>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</si>
  <si>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</si>
  <si>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</si>
  <si>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</si>
  <si>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</si>
  <si>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</si>
  <si>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</si>
  <si>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</si>
  <si>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</si>
  <si>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</si>
  <si>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</si>
  <si>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</si>
  <si>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</si>
  <si>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</si>
  <si>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</si>
  <si>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</si>
  <si>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</si>
  <si>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</si>
  <si>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</si>
  <si>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</si>
  <si>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</si>
  <si>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</si>
  <si>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</si>
  <si>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</si>
  <si>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</si>
  <si>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</si>
  <si>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</si>
  <si>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</si>
  <si>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</si>
  <si>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</si>
  <si>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</si>
  <si>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</si>
  <si>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</si>
  <si>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</si>
  <si>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</si>
  <si>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</si>
  <si>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</si>
  <si>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</si>
  <si>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</si>
  <si>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</si>
  <si>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</si>
  <si>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</si>
  <si>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</si>
  <si>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</si>
  <si>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</si>
  <si>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</si>
  <si>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</si>
  <si>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</si>
  <si>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</si>
  <si>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</si>
  <si>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</si>
  <si>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</si>
  <si>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</si>
  <si>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</si>
  <si>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</si>
  <si>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</si>
  <si>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</si>
  <si>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</si>
  <si>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</si>
  <si>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</si>
  <si>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</si>
  <si>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</si>
  <si>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</si>
  <si>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</si>
  <si>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</si>
  <si>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</si>
  <si>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</si>
  <si>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</si>
  <si>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</si>
  <si>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</si>
  <si>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</si>
  <si>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</si>
  <si>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</si>
  <si>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</si>
  <si>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</si>
  <si>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</si>
  <si>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</si>
  <si>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</si>
  <si>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</si>
  <si>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</si>
  <si>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</si>
  <si>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</si>
  <si>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</si>
  <si>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</si>
  <si>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</si>
  <si>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</si>
  <si>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</si>
  <si>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</si>
  <si>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</si>
  <si>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</si>
  <si>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</si>
  <si>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</si>
  <si>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</si>
  <si>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</si>
  <si>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</si>
  <si>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</si>
  <si>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</si>
  <si>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</si>
  <si>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</si>
  <si>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</si>
  <si>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</si>
  <si>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</si>
  <si>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</si>
  <si>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</si>
  <si>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</si>
  <si>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</si>
  <si>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</si>
  <si>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</si>
  <si>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</si>
  <si>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</si>
  <si>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</si>
  <si>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</si>
  <si>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</si>
  <si>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</si>
  <si>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</si>
  <si>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</si>
  <si>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</si>
  <si>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</si>
  <si>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</si>
  <si>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</si>
  <si>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</si>
  <si>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</si>
  <si>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</si>
  <si>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</si>
  <si>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</si>
  <si>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</si>
  <si>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</si>
  <si>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</si>
  <si>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</si>
  <si>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</si>
  <si>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</si>
  <si>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</si>
  <si>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</si>
  <si>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</si>
  <si>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</si>
  <si>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</si>
  <si>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</si>
  <si>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</si>
  <si>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</si>
  <si>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</si>
  <si>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</si>
  <si>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</si>
  <si>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</si>
  <si>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</si>
  <si>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</si>
  <si>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</si>
  <si>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</si>
  <si>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</si>
  <si>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</si>
  <si>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</si>
  <si>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</si>
  <si>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</si>
  <si>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</si>
  <si>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</si>
  <si>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</si>
  <si>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</si>
  <si>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</si>
  <si>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</si>
  <si>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</si>
  <si>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</si>
  <si>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</si>
  <si>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</si>
  <si>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</si>
  <si>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</si>
  <si>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</si>
  <si>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</si>
  <si>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</si>
  <si>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</si>
  <si>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</si>
  <si>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</si>
  <si>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</si>
  <si>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</si>
  <si>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</si>
  <si>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</si>
  <si>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</si>
  <si>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</si>
  <si>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</si>
  <si>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</si>
  <si>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</si>
  <si>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</si>
  <si>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</si>
  <si>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</si>
  <si>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</si>
  <si>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</si>
  <si>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</si>
  <si>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</si>
  <si>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</si>
  <si>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</si>
  <si>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</si>
  <si>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</si>
  <si>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</si>
  <si>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</si>
  <si>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</si>
  <si>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</si>
  <si>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</si>
  <si>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</si>
  <si>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</si>
  <si>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</si>
  <si>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</si>
  <si>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</si>
  <si>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</si>
  <si>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</si>
  <si>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</si>
  <si>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</si>
  <si>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</si>
  <si>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</si>
  <si>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</si>
  <si>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</si>
  <si>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</si>
  <si>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</si>
  <si>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</si>
  <si>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</si>
  <si>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</si>
  <si>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</si>
  <si>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</si>
  <si>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</si>
  <si>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</si>
  <si>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</si>
  <si>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</si>
  <si>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</si>
  <si>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</si>
  <si>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</si>
  <si>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</si>
  <si>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</si>
  <si>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</si>
  <si>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</si>
  <si>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</si>
  <si>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</si>
  <si>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</si>
  <si>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</si>
  <si>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</si>
  <si>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</si>
  <si>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</si>
  <si>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</si>
  <si>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</si>
  <si>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</si>
  <si>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</si>
  <si>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</si>
  <si>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</si>
  <si>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</si>
  <si>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</si>
  <si>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</si>
  <si>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</si>
  <si>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</si>
  <si>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</si>
  <si>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</si>
  <si>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</si>
  <si>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</si>
  <si>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</si>
  <si>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</si>
  <si>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</si>
  <si>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</si>
  <si>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</si>
  <si>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</si>
  <si>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</si>
  <si>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</si>
  <si>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</si>
  <si>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</si>
  <si>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</si>
  <si>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</si>
  <si>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</si>
  <si>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</si>
  <si>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</si>
  <si>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</si>
  <si>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</si>
  <si>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</si>
  <si>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</si>
  <si>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</si>
  <si>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</si>
  <si>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</si>
  <si>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</si>
  <si>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</si>
  <si>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</si>
  <si>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</si>
  <si>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</si>
  <si>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</si>
  <si>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</si>
  <si>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</si>
  <si>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</si>
  <si>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</si>
  <si>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</si>
  <si>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</si>
  <si>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</si>
  <si>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</si>
  <si>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</si>
  <si>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</si>
  <si>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</si>
  <si>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</si>
  <si>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</si>
  <si>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</si>
  <si>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</si>
  <si>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</si>
  <si>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</si>
  <si>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</si>
  <si>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</si>
  <si>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</si>
  <si>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</si>
  <si>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</si>
  <si>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</si>
  <si>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</si>
  <si>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</si>
  <si>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</si>
  <si>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</si>
  <si>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</si>
  <si>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</si>
  <si>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</si>
  <si>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</si>
  <si>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</si>
  <si>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</si>
  <si>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</si>
  <si>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</si>
  <si>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</si>
  <si>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</si>
  <si>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</si>
  <si>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</si>
  <si>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</si>
  <si>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</si>
  <si>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</si>
  <si>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</si>
  <si>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</si>
  <si>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</si>
  <si>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</si>
  <si>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</si>
  <si>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</si>
  <si>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</si>
  <si>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</si>
  <si>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</si>
  <si>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</si>
  <si>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</si>
  <si>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</si>
  <si>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</si>
  <si>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</si>
  <si>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</si>
  <si>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</si>
  <si>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</si>
  <si>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</si>
  <si>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</si>
  <si>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</si>
  <si>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</si>
  <si>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</si>
  <si>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</si>
  <si>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</si>
  <si>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</si>
  <si>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</si>
  <si>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</si>
  <si>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</si>
  <si>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</si>
  <si>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</si>
  <si>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</si>
  <si>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</si>
  <si>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</si>
  <si>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</si>
  <si>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</si>
  <si>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</si>
  <si>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</si>
  <si>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</si>
  <si>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</si>
  <si>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</si>
  <si>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</si>
  <si>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</si>
  <si>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</si>
  <si>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</si>
  <si>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</si>
  <si>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</si>
  <si>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</si>
  <si>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</si>
  <si>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</si>
  <si>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</si>
  <si>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</si>
  <si>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</si>
  <si>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</si>
  <si>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</si>
  <si>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</si>
  <si>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</si>
  <si>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</si>
  <si>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</si>
  <si>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</si>
  <si>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</si>
  <si>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</si>
  <si>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</si>
  <si>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</si>
  <si>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</si>
  <si>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</si>
  <si>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</si>
  <si>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</si>
  <si>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</si>
  <si>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</si>
  <si>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</si>
  <si>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</si>
  <si>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</si>
  <si>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</si>
  <si>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</si>
  <si>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</si>
  <si>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</si>
  <si>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</si>
  <si>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</si>
  <si>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</si>
  <si>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</si>
  <si>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</si>
  <si>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</si>
  <si>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</si>
  <si>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</si>
  <si>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</si>
  <si>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</si>
  <si>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</si>
  <si>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</si>
  <si>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</si>
  <si>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</si>
  <si>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</si>
  <si>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</si>
  <si>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</si>
  <si>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</si>
  <si>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</si>
  <si>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</si>
  <si>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</si>
  <si>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</si>
  <si>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</si>
  <si>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</si>
  <si>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</si>
  <si>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</si>
  <si>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</si>
  <si>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</si>
  <si>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</si>
  <si>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</si>
  <si>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</si>
  <si>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</si>
  <si>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</si>
  <si>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</si>
  <si>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</si>
  <si>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</si>
  <si>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</si>
  <si>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</si>
  <si>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</si>
  <si>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</si>
  <si>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</si>
  <si>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</si>
  <si>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</si>
  <si>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</si>
  <si>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</si>
  <si>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</si>
  <si>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</si>
  <si>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</si>
  <si>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</si>
  <si>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</si>
  <si>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</si>
  <si>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</si>
  <si>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</si>
  <si>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</si>
  <si>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</si>
  <si>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</si>
  <si>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</si>
  <si>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</si>
  <si>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</si>
  <si>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</si>
  <si>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</si>
  <si>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</si>
  <si>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</si>
  <si>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</si>
  <si>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</si>
  <si>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</si>
  <si>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</si>
  <si>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</si>
  <si>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</si>
  <si>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</si>
  <si>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</si>
  <si>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</si>
  <si>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</si>
  <si>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</si>
  <si>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</si>
  <si>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</si>
  <si>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</si>
  <si>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</si>
  <si>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</si>
  <si>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</si>
  <si>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</si>
  <si>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</si>
  <si>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</si>
  <si>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</si>
  <si>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</si>
  <si>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</si>
  <si>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</si>
  <si>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</si>
  <si>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</si>
  <si>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</si>
  <si>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</si>
  <si>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</si>
  <si>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</si>
  <si>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</si>
  <si>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</si>
  <si>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</si>
  <si>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</si>
  <si>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</si>
  <si>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</si>
  <si>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</si>
  <si>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</si>
  <si>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</si>
  <si>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</si>
  <si>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</si>
  <si>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</si>
  <si>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</si>
  <si>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</si>
  <si>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</si>
  <si>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</si>
  <si>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</si>
  <si>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</si>
  <si>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</si>
  <si>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</si>
  <si>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</si>
  <si>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</si>
  <si>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</si>
  <si>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</si>
  <si>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</si>
  <si>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</si>
  <si>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</si>
  <si>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</si>
  <si>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</si>
  <si>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</si>
  <si>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</si>
  <si>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</si>
  <si>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</si>
  <si>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</si>
  <si>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</si>
  <si>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</si>
  <si>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</si>
  <si>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</si>
  <si>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</si>
  <si>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</si>
  <si>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</si>
  <si>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</si>
  <si>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</si>
  <si>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</si>
  <si>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</si>
  <si>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</si>
  <si>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</si>
  <si>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</si>
  <si>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</si>
  <si>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</si>
  <si>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</si>
  <si>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</si>
  <si>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</si>
  <si>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</si>
  <si>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</si>
  <si>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</si>
  <si>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</si>
  <si>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</si>
  <si>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</si>
  <si>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</si>
  <si>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</si>
  <si>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</si>
  <si>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</si>
  <si>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</si>
  <si>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</si>
  <si>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</si>
  <si>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</si>
  <si>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</si>
  <si>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</si>
  <si>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</si>
  <si>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</si>
  <si>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</si>
  <si>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</si>
  <si>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</si>
  <si>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</si>
  <si>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</si>
  <si>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</si>
  <si>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</si>
  <si>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</si>
  <si>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</si>
  <si>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</si>
  <si>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</si>
  <si>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</si>
  <si>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</si>
  <si>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</si>
  <si>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</si>
  <si>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</si>
  <si>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</si>
  <si>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</si>
  <si>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</si>
  <si>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</si>
  <si>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</si>
  <si>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</si>
  <si>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</si>
  <si>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</si>
  <si>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</si>
  <si>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</si>
  <si>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</si>
  <si>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</si>
  <si>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</si>
  <si>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</si>
  <si>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</si>
  <si>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</si>
  <si>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</si>
  <si>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</si>
  <si>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</si>
  <si>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</si>
  <si>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</si>
  <si>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</si>
  <si>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</si>
  <si>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</si>
  <si>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</si>
  <si>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</si>
  <si>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</si>
  <si>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</si>
  <si>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</si>
  <si>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</si>
  <si>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</si>
  <si>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</si>
  <si>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</si>
  <si>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</si>
  <si>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</si>
  <si>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</si>
  <si>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</si>
  <si>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</si>
  <si>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</si>
  <si>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</si>
  <si>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</si>
  <si>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</si>
  <si>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</si>
  <si>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</si>
  <si>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</si>
  <si>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</si>
  <si>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</si>
  <si>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</si>
  <si>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</si>
  <si>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</si>
  <si>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</si>
  <si>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</si>
  <si>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</si>
  <si>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</si>
  <si>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</si>
  <si>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</si>
  <si>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</si>
  <si>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</si>
  <si>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</si>
  <si>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</si>
  <si>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</si>
  <si>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</si>
  <si>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</si>
  <si>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</si>
  <si>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</si>
  <si>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</si>
  <si>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</si>
  <si>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</si>
  <si>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</si>
  <si>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</si>
  <si>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</si>
  <si>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</si>
  <si>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</si>
  <si>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</si>
  <si>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</si>
  <si>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</si>
  <si>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</si>
  <si>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</si>
  <si>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</si>
  <si>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</si>
  <si>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</si>
  <si>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</si>
  <si>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</si>
  <si>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</si>
  <si>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</si>
  <si>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</si>
  <si>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</si>
  <si>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</si>
  <si>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</si>
  <si>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</si>
  <si>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</si>
  <si>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</si>
  <si>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</si>
  <si>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</si>
  <si>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</si>
  <si>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</si>
  <si>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</si>
  <si>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</si>
  <si>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</si>
  <si>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</si>
  <si>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</si>
  <si>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</si>
  <si>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</si>
  <si>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</si>
  <si>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</si>
  <si>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</si>
  <si>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</si>
  <si>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</si>
  <si>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</si>
  <si>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</si>
  <si>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</si>
  <si>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</si>
  <si>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</si>
  <si>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</si>
  <si>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</si>
  <si>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</si>
  <si>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</si>
  <si>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</si>
  <si>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</si>
  <si>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</si>
  <si>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</si>
  <si>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</si>
  <si>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</si>
  <si>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</si>
  <si>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</si>
  <si>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</si>
  <si>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</si>
  <si>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</si>
  <si>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</si>
  <si>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</si>
  <si>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</si>
  <si>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</si>
  <si>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</si>
  <si>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</si>
  <si>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</si>
  <si>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</si>
  <si>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</si>
  <si>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</si>
  <si>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</si>
  <si>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</si>
  <si>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</si>
  <si>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</si>
  <si>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</si>
  <si>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</si>
  <si>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</si>
  <si>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</si>
  <si>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</si>
  <si>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</si>
  <si>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</si>
  <si>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</si>
  <si>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</si>
  <si>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</si>
  <si>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</si>
  <si>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</si>
  <si>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</si>
  <si>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</si>
  <si>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</si>
  <si>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</si>
  <si>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</si>
  <si>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</si>
  <si>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</si>
  <si>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</si>
  <si>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</si>
  <si>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</si>
  <si>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</si>
  <si>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</si>
  <si>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</si>
  <si>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</si>
  <si>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</si>
  <si>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</si>
  <si>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</si>
  <si>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</si>
  <si>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</si>
  <si>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</si>
  <si>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</si>
  <si>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</si>
  <si>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</si>
  <si>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</si>
  <si>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</si>
  <si>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</si>
  <si>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</si>
  <si>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</si>
  <si>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</si>
  <si>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</si>
  <si>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</si>
  <si>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</si>
  <si>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</si>
  <si>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</si>
  <si>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</si>
  <si>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</si>
  <si>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</si>
  <si>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</si>
  <si>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</si>
  <si>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</si>
  <si>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</si>
  <si>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</si>
  <si>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</si>
  <si>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</si>
  <si>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</si>
  <si>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</si>
  <si>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</si>
  <si>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</si>
  <si>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</si>
  <si>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</si>
  <si>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</si>
  <si>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</si>
  <si>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</si>
  <si>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</si>
  <si>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</si>
  <si>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</si>
  <si>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</si>
  <si>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</si>
  <si>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</si>
  <si>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</si>
  <si>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</si>
  <si>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</si>
  <si>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</si>
  <si>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</si>
  <si>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</si>
  <si>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</si>
  <si>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</si>
  <si>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</si>
  <si>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</si>
  <si>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</si>
  <si>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</si>
  <si>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</si>
  <si>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</si>
  <si>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</si>
  <si>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</si>
  <si>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</si>
  <si>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</si>
  <si>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</si>
  <si>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</si>
  <si>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</si>
  <si>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</si>
  <si>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</si>
  <si>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</si>
  <si>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</si>
  <si>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</si>
  <si>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</si>
  <si>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</si>
  <si>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</si>
  <si>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</si>
  <si>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</si>
  <si>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</si>
  <si>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</si>
  <si>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</si>
  <si>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</si>
  <si>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</si>
  <si>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</si>
  <si>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</si>
  <si>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</si>
  <si>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</si>
  <si>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</si>
  <si>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</si>
  <si>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</si>
  <si>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</si>
  <si>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</si>
  <si>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</si>
  <si>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</si>
  <si>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</si>
  <si>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</si>
  <si>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</si>
  <si>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</si>
  <si>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</si>
  <si>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</si>
  <si>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</si>
  <si>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</si>
  <si>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</si>
  <si>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</si>
  <si>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</si>
  <si>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</si>
  <si>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</si>
  <si>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</si>
  <si>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</si>
  <si>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</si>
  <si>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</si>
  <si>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</si>
  <si>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</si>
  <si>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</si>
  <si>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</si>
  <si>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</si>
  <si>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</si>
  <si>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</si>
  <si>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</si>
  <si>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</si>
  <si>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</si>
  <si>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</si>
  <si>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</si>
  <si>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</si>
  <si>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</si>
  <si>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</si>
  <si>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</si>
  <si>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</si>
  <si>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</si>
  <si>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</si>
  <si>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</si>
  <si>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</si>
  <si>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</si>
  <si>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</si>
  <si>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</si>
  <si>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</si>
  <si>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</si>
  <si>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</si>
  <si>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</si>
  <si>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</si>
  <si>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</si>
  <si>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</si>
  <si>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</si>
  <si>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</si>
  <si>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</si>
  <si>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</si>
  <si>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</si>
  <si>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</si>
  <si>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</si>
  <si>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</si>
  <si>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</si>
  <si>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</si>
  <si>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</si>
  <si>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</si>
  <si>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</si>
  <si>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</si>
  <si>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</si>
  <si>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</si>
  <si>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</si>
  <si>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</si>
  <si>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</si>
  <si>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</si>
  <si>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</si>
  <si>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</si>
  <si>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</si>
  <si>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</si>
  <si>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</si>
  <si>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</si>
  <si>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</si>
  <si>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</si>
  <si>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</si>
  <si>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</si>
  <si>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</si>
  <si>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</si>
  <si>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</si>
  <si>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</si>
  <si>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</si>
  <si>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</si>
  <si>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</si>
  <si>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</si>
  <si>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</si>
  <si>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</si>
  <si>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</si>
  <si>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</si>
  <si>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</si>
  <si>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</si>
  <si>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</si>
  <si>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</si>
  <si>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</si>
  <si>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</si>
  <si>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</si>
  <si>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</si>
  <si>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</si>
  <si>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</si>
  <si>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</si>
  <si>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</si>
  <si>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</si>
  <si>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</si>
  <si>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</si>
  <si>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</si>
  <si>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</si>
  <si>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</si>
  <si>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</si>
  <si>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</si>
  <si>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</si>
  <si>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</si>
  <si>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</si>
  <si>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</si>
  <si>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</si>
  <si>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</si>
  <si>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</si>
  <si>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</si>
  <si>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</si>
  <si>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</si>
  <si>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</si>
  <si>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</si>
  <si>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</si>
  <si>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</si>
  <si>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</si>
  <si>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</si>
  <si>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</si>
  <si>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</si>
  <si>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</si>
  <si>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</si>
  <si>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</si>
  <si>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</si>
  <si>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</si>
  <si>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</si>
  <si>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</si>
  <si>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</si>
  <si>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</si>
  <si>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</si>
  <si>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</si>
  <si>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</si>
  <si>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</si>
  <si>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</si>
  <si>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</si>
  <si>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</si>
  <si>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</si>
  <si>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</si>
  <si>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</si>
  <si>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</si>
  <si>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</si>
  <si>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</si>
  <si>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</si>
  <si>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</si>
  <si>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</si>
  <si>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</si>
  <si>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</si>
  <si>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</si>
  <si>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</si>
  <si>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</si>
  <si>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</si>
  <si>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</si>
  <si>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</si>
  <si>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</si>
  <si>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</si>
  <si>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</si>
  <si>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</si>
  <si>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</si>
  <si>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</si>
  <si>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</si>
  <si>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</si>
  <si>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</si>
  <si>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</si>
  <si>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</si>
  <si>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</si>
  <si>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</si>
  <si>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</si>
  <si>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</si>
  <si>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</si>
  <si>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</si>
  <si>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</si>
  <si>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</si>
  <si>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</si>
  <si>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</si>
  <si>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</si>
  <si>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</si>
  <si>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</si>
  <si>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</si>
  <si>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</si>
  <si>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</si>
  <si>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</si>
  <si>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</si>
  <si>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</si>
  <si>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</si>
  <si>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</si>
  <si>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</si>
  <si>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</si>
  <si>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</si>
  <si>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</si>
  <si>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</si>
  <si>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</si>
  <si>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</si>
  <si>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</si>
  <si>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</si>
  <si>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</si>
  <si>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</si>
  <si>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</si>
  <si>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</si>
  <si>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</si>
  <si>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</si>
  <si>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</si>
  <si>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</si>
  <si>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</si>
  <si>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</si>
  <si>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</si>
  <si>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</si>
  <si>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</si>
  <si>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</si>
  <si>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</si>
  <si>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</si>
  <si>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</si>
  <si>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</si>
  <si>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</si>
  <si>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</si>
  <si>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</si>
  <si>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</si>
  <si>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</si>
  <si>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</si>
  <si>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</si>
  <si>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</si>
  <si>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</si>
  <si>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</si>
  <si>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</si>
  <si>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</si>
  <si>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</si>
  <si>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</si>
  <si>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</si>
  <si>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</si>
  <si>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</si>
  <si>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</si>
  <si>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</si>
  <si>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</si>
  <si>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</si>
  <si>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</si>
  <si>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</si>
  <si>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</si>
  <si>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</si>
  <si>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</si>
  <si>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</si>
  <si>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</si>
  <si>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</si>
  <si>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</si>
  <si>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</si>
  <si>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</si>
  <si>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</si>
  <si>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</si>
  <si>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</si>
  <si>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</si>
  <si>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</si>
  <si>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</si>
  <si>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</si>
  <si>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</si>
  <si>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</si>
  <si>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</si>
  <si>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</si>
  <si>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</si>
  <si>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</si>
  <si>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</si>
  <si>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</si>
  <si>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</si>
  <si>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</si>
  <si>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</si>
  <si>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</si>
  <si>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</si>
  <si>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</si>
  <si>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</si>
  <si>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</si>
  <si>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</si>
  <si>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</si>
  <si>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</si>
  <si>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</si>
  <si>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</si>
  <si>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</si>
  <si>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</si>
  <si>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</si>
  <si>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</si>
  <si>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</si>
  <si>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</si>
  <si>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</si>
  <si>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</si>
  <si>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</si>
  <si>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</si>
  <si>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</si>
  <si>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</si>
  <si>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</si>
  <si>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</si>
  <si>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</si>
  <si>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</si>
  <si>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</si>
  <si>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</si>
  <si>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</si>
  <si>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</si>
  <si>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</si>
  <si>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</si>
  <si>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</si>
  <si>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</si>
  <si>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</si>
  <si>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</si>
  <si>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</si>
  <si>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</si>
  <si>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</si>
  <si>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</si>
  <si>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</si>
  <si>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</si>
  <si>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</si>
  <si>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</si>
  <si>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</si>
  <si>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</si>
  <si>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</si>
  <si>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</si>
  <si>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</si>
  <si>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</si>
  <si>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</si>
  <si>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</si>
  <si>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</si>
  <si>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</si>
  <si>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</si>
  <si>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</si>
  <si>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</si>
  <si>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</si>
  <si>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</si>
  <si>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</si>
  <si>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</si>
  <si>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</si>
  <si>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</si>
  <si>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</si>
  <si>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</si>
  <si>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</si>
  <si>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</si>
  <si>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</si>
  <si>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</si>
  <si>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</si>
  <si>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</si>
  <si>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</si>
  <si>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</si>
  <si>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</si>
  <si>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</si>
  <si>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</si>
  <si>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</si>
  <si>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</si>
  <si>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</si>
  <si>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</si>
  <si>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</si>
  <si>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</si>
  <si>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</si>
  <si>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</si>
  <si>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</si>
  <si>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</si>
  <si>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</si>
  <si>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</si>
  <si>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</si>
  <si>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</si>
  <si>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</si>
  <si>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</si>
  <si>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</si>
  <si>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</si>
  <si>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</si>
  <si>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</si>
  <si>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</si>
  <si>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</si>
  <si>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</si>
  <si>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</si>
  <si>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</si>
  <si>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</si>
  <si>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</si>
  <si>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</si>
  <si>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</si>
  <si>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</si>
  <si>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</si>
  <si>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</si>
  <si>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</si>
  <si>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</si>
  <si>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</si>
  <si>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</si>
  <si>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</si>
  <si>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</si>
  <si>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</si>
  <si>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</si>
  <si>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</si>
  <si>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</si>
  <si>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</si>
  <si>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</si>
  <si>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</si>
  <si>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</si>
  <si>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</si>
  <si>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</si>
  <si>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</si>
  <si>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</si>
  <si>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</si>
  <si>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</si>
  <si>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</si>
  <si>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</si>
  <si>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</si>
  <si>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</si>
  <si>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</si>
  <si>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</si>
  <si>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</si>
  <si>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</si>
  <si>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</si>
  <si>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</si>
  <si>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</si>
  <si>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</si>
  <si>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</si>
  <si>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</si>
  <si>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</si>
  <si>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</si>
  <si>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</si>
  <si>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</si>
  <si>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</si>
  <si>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</si>
  <si>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</si>
  <si>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</si>
  <si>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</si>
  <si>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</si>
  <si>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</si>
  <si>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</si>
  <si>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</si>
  <si>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</si>
  <si>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</si>
  <si>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</si>
  <si>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</si>
  <si>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</si>
  <si>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</si>
  <si>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</si>
  <si>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</si>
  <si>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</si>
  <si>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</si>
  <si>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</si>
  <si>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</si>
  <si>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</si>
  <si>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</si>
  <si>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</si>
  <si>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</si>
  <si>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</si>
  <si>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</si>
  <si>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</si>
  <si>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</si>
  <si>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</si>
  <si>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</si>
  <si>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</si>
  <si>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</si>
  <si>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</si>
  <si>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</si>
  <si>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</si>
  <si>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</si>
  <si>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</si>
  <si>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</si>
  <si>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</si>
  <si>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</si>
  <si>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</si>
  <si>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</si>
  <si>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</si>
  <si>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</si>
  <si>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</si>
  <si>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</si>
  <si>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</si>
  <si>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</si>
  <si>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</si>
  <si>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</si>
  <si>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</si>
  <si>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</si>
  <si>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</si>
  <si>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</si>
  <si>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</si>
  <si>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</si>
  <si>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</si>
  <si>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</si>
  <si>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</si>
  <si>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</si>
  <si>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</si>
  <si>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</si>
  <si>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</si>
  <si>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</si>
  <si>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</si>
  <si>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</si>
  <si>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</si>
  <si>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</si>
  <si>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</si>
  <si>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</si>
  <si>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</si>
  <si>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</si>
  <si>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</si>
  <si>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</si>
  <si>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</si>
  <si>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</si>
  <si>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</si>
  <si>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</si>
  <si>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</si>
  <si>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</si>
  <si>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</si>
  <si>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</si>
  <si>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</si>
  <si>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</si>
  <si>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</si>
  <si>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</si>
  <si>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</si>
  <si>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</si>
  <si>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</si>
  <si>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</si>
  <si>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</si>
  <si>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</si>
  <si>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</si>
  <si>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</si>
  <si>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</si>
  <si>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</si>
  <si>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</si>
  <si>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</si>
  <si>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</si>
  <si>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</si>
  <si>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</si>
  <si>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</si>
  <si>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</si>
  <si>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</si>
  <si>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</si>
  <si>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</si>
  <si>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</si>
  <si>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</si>
  <si>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</si>
  <si>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</si>
  <si>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</si>
  <si>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</si>
  <si>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</si>
  <si>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</si>
  <si>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</si>
  <si>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</si>
  <si>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</si>
  <si>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</si>
  <si>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</si>
  <si>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</si>
  <si>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</si>
  <si>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</si>
  <si>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</si>
  <si>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</si>
  <si>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</si>
  <si>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</si>
  <si>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</si>
  <si>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</si>
  <si>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</si>
  <si>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</si>
  <si>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</si>
  <si>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</si>
  <si>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</si>
  <si>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</si>
  <si>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</si>
  <si>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</si>
  <si>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</si>
  <si>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</si>
  <si>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</si>
  <si>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</si>
  <si>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</si>
  <si>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</si>
  <si>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</si>
  <si>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</si>
  <si>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</si>
  <si>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</si>
  <si>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</si>
  <si>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</si>
  <si>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</si>
  <si>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</si>
  <si>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</si>
  <si>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</si>
  <si>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</si>
  <si>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</si>
  <si>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</si>
  <si>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</si>
  <si>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</si>
  <si>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</si>
  <si>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</si>
  <si>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</si>
  <si>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</si>
  <si>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</si>
  <si>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</si>
  <si>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</si>
  <si>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</si>
  <si>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</si>
  <si>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</si>
  <si>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</si>
  <si>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</si>
  <si>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</si>
  <si>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</si>
  <si>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</si>
  <si>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</si>
  <si>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</si>
  <si>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</si>
  <si>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</si>
  <si>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</si>
  <si>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</si>
  <si>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</si>
  <si>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</si>
  <si>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</si>
  <si>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</si>
  <si>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</si>
  <si>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</si>
  <si>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</si>
  <si>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</si>
  <si>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</si>
  <si>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</si>
  <si>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</si>
  <si>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</si>
  <si>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</si>
  <si>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</si>
  <si>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</si>
  <si>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</si>
  <si>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</si>
  <si>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</si>
  <si>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</si>
  <si>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</si>
  <si>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</si>
  <si>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</si>
  <si>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</si>
  <si>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</si>
  <si>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</si>
  <si>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</si>
  <si>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</si>
  <si>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</si>
  <si>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</si>
  <si>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</si>
  <si>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</si>
  <si>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</si>
  <si>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</si>
  <si>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</si>
  <si>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</si>
  <si>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</si>
  <si>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</si>
  <si>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</si>
  <si>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</si>
  <si>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</si>
  <si>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</si>
  <si>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</si>
  <si>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</si>
  <si>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</si>
  <si>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</si>
  <si>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</si>
  <si>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</si>
  <si>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</si>
  <si>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</si>
  <si>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</si>
  <si>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</si>
  <si>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</si>
  <si>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</si>
  <si>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</si>
  <si>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</si>
  <si>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</si>
  <si>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</si>
  <si>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</si>
  <si>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</si>
  <si>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</si>
  <si>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</si>
  <si>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</si>
  <si>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</si>
  <si>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</si>
  <si>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</si>
  <si>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</si>
  <si>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</si>
  <si>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</si>
  <si>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</si>
  <si>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</si>
  <si>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</si>
  <si>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</si>
  <si>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</si>
  <si>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</si>
  <si>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</si>
  <si>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</si>
  <si>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</si>
  <si>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</si>
  <si>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</si>
  <si>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</si>
  <si>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</si>
  <si>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</si>
  <si>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</si>
  <si>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</si>
  <si>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</si>
  <si>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</si>
  <si>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</si>
  <si>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</si>
  <si>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</si>
  <si>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</si>
  <si>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</si>
  <si>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</si>
  <si>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</si>
  <si>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</si>
  <si>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</si>
  <si>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</si>
  <si>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</si>
  <si>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</si>
  <si>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</si>
  <si>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</si>
  <si>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</si>
  <si>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</si>
  <si>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</si>
  <si>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</si>
  <si>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</si>
  <si>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</si>
  <si>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</si>
  <si>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</si>
  <si>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</si>
  <si>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</si>
  <si>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</si>
  <si>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</si>
  <si>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</si>
  <si>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</si>
  <si>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</si>
  <si>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</si>
  <si>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</si>
  <si>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</si>
  <si>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</si>
  <si>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</si>
  <si>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</si>
  <si>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</si>
  <si>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</si>
  <si>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</si>
  <si>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</si>
  <si>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</si>
  <si>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</si>
  <si>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</si>
  <si>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</si>
  <si>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</si>
  <si>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</si>
  <si>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</si>
  <si>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</si>
  <si>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</si>
  <si>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</si>
  <si>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</si>
  <si>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</si>
  <si>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</si>
  <si>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</si>
  <si>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</si>
  <si>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</si>
  <si>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</si>
  <si>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</si>
  <si>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</si>
  <si>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</si>
  <si>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</si>
  <si>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</si>
  <si>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</si>
  <si>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</si>
  <si>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</si>
  <si>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</si>
  <si>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</si>
  <si>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</si>
  <si>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</si>
  <si>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</si>
  <si>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</si>
  <si>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</si>
  <si>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</si>
  <si>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</si>
  <si>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</si>
  <si>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</si>
  <si>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</si>
  <si>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</si>
  <si>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</si>
  <si>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</si>
  <si>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</si>
  <si>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</si>
  <si>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</si>
  <si>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</si>
  <si>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</si>
  <si>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</si>
  <si>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</si>
  <si>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</si>
  <si>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</si>
  <si>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</si>
  <si>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</si>
  <si>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</si>
  <si>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</si>
  <si>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</si>
  <si>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</si>
  <si>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</si>
  <si>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</si>
  <si>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</si>
  <si>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</si>
  <si>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</si>
  <si>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</si>
  <si>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</si>
  <si>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</si>
  <si>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</si>
  <si>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</si>
  <si>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</si>
  <si>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</si>
  <si>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</si>
  <si>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</si>
  <si>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</si>
  <si>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</si>
  <si>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</si>
  <si>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</si>
  <si>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</si>
  <si>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</si>
  <si>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</si>
  <si>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</si>
  <si>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</si>
  <si>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</si>
  <si>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</si>
  <si>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</si>
  <si>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</si>
  <si>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</si>
  <si>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</si>
  <si>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</si>
  <si>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</si>
  <si>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</si>
  <si>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</si>
  <si>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</si>
  <si>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</si>
  <si>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</si>
  <si>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</si>
  <si>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</si>
  <si>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</si>
  <si>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</si>
  <si>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</si>
  <si>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</si>
  <si>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</si>
  <si>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</si>
  <si>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</si>
  <si>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</si>
  <si>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</si>
  <si>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</si>
  <si>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</si>
  <si>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</si>
  <si>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</si>
  <si>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</si>
  <si>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</si>
  <si>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</si>
  <si>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</si>
  <si>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</si>
  <si>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</si>
  <si>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</si>
  <si>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</si>
  <si>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</si>
  <si>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</si>
  <si>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</si>
  <si>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</si>
  <si>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</si>
  <si>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</si>
  <si>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</si>
  <si>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</si>
  <si>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</si>
  <si>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</si>
  <si>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</si>
  <si>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</si>
  <si>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</si>
  <si>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</si>
  <si>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</si>
  <si>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</si>
  <si>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</si>
  <si>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</si>
  <si>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</si>
  <si>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</si>
  <si>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</si>
  <si>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</si>
  <si>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</si>
  <si>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</si>
  <si>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</si>
  <si>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</si>
  <si>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</si>
  <si>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</si>
  <si>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</si>
  <si>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</si>
  <si>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</si>
  <si>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</si>
  <si>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</si>
  <si>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</si>
  <si>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</si>
  <si>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</si>
  <si>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</si>
  <si>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</si>
  <si>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</si>
  <si>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</si>
  <si>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</si>
  <si>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</si>
  <si>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</si>
  <si>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</si>
  <si>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</si>
  <si>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</si>
  <si>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</si>
  <si>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</si>
  <si>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</si>
  <si>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</si>
  <si>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</si>
  <si>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</si>
  <si>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</si>
  <si>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</si>
  <si>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</si>
  <si>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</si>
  <si>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</si>
  <si>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</si>
  <si>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</si>
  <si>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</si>
  <si>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</si>
  <si>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</si>
  <si>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</si>
  <si>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</si>
  <si>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</si>
  <si>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</si>
  <si>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</si>
  <si>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</si>
  <si>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</si>
  <si>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</si>
  <si>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</si>
  <si>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</si>
  <si>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</si>
  <si>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</si>
  <si>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</si>
  <si>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</si>
  <si>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</si>
  <si>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</si>
  <si>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</si>
  <si>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</si>
  <si>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</si>
  <si>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</si>
  <si>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</si>
  <si>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</si>
  <si>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</si>
  <si>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</si>
  <si>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</si>
  <si>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</si>
  <si>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</si>
  <si>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</si>
  <si>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</si>
  <si>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</si>
  <si>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</si>
  <si>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</si>
  <si>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</si>
  <si>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</si>
  <si>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</si>
  <si>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</si>
  <si>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</si>
  <si>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</si>
  <si>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</si>
  <si>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</si>
  <si>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</si>
  <si>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</si>
  <si>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</si>
  <si>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</si>
  <si>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</si>
  <si>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</si>
  <si>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</si>
  <si>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</si>
  <si>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</si>
  <si>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</si>
  <si>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</si>
  <si>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</si>
  <si>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</si>
  <si>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</si>
  <si>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</si>
  <si>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</si>
  <si>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</si>
  <si>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</si>
  <si>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</si>
  <si>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</si>
  <si>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</si>
  <si>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</si>
  <si>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</si>
  <si>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</si>
  <si>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</si>
  <si>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</si>
  <si>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</si>
  <si>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</si>
  <si>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</si>
  <si>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</si>
  <si>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</si>
  <si>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</si>
  <si>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</si>
  <si>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</si>
  <si>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</si>
  <si>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</si>
  <si>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</si>
  <si>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</si>
  <si>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</si>
  <si>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</si>
  <si>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</si>
  <si>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</si>
  <si>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</si>
  <si>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</si>
  <si>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</si>
  <si>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</si>
  <si>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</si>
  <si>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</si>
  <si>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</si>
  <si>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</si>
  <si>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</si>
  <si>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</si>
  <si>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</si>
  <si>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</si>
  <si>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</si>
  <si>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</si>
  <si>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</si>
  <si>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</si>
  <si>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</si>
  <si>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</si>
  <si>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</si>
  <si>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</si>
  <si>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</si>
  <si>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</si>
  <si>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</si>
  <si>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</si>
  <si>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</si>
  <si>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</si>
  <si>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</si>
  <si>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</si>
  <si>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</si>
  <si>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</si>
  <si>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</si>
  <si>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</si>
  <si>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</si>
  <si>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</si>
  <si>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</si>
  <si>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</si>
  <si>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</si>
  <si>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</si>
  <si>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</si>
  <si>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</si>
  <si>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</si>
  <si>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</si>
  <si>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</si>
  <si>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</si>
  <si>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</si>
  <si>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</si>
  <si>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</si>
  <si>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</si>
  <si>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</si>
  <si>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</si>
  <si>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</si>
  <si>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</si>
  <si>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</si>
  <si>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</si>
  <si>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</si>
  <si>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</si>
  <si>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</si>
  <si>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</si>
  <si>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</si>
  <si>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</si>
  <si>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</si>
  <si>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</si>
  <si>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</si>
  <si>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</si>
  <si>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</si>
  <si>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</si>
  <si>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</si>
  <si>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</si>
  <si>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</si>
  <si>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</si>
  <si>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</si>
  <si>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</si>
  <si>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</si>
  <si>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</si>
  <si>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</si>
  <si>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</si>
  <si>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</si>
  <si>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</si>
  <si>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</si>
  <si>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</si>
  <si>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</si>
  <si>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</si>
  <si>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</si>
  <si>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</si>
  <si>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</si>
  <si>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</si>
  <si>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</si>
  <si>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</si>
  <si>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</si>
  <si>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</si>
  <si>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</si>
  <si>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</si>
  <si>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</si>
  <si>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</si>
  <si>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</si>
  <si>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</si>
  <si>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</si>
  <si>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</si>
  <si>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</si>
  <si>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</si>
  <si>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</si>
  <si>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</si>
  <si>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</si>
  <si>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</si>
  <si>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</si>
  <si>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</si>
  <si>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</si>
  <si>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</si>
  <si>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</si>
  <si>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</si>
  <si>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</si>
  <si>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</si>
  <si>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</si>
  <si>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</si>
  <si>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</si>
  <si>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</si>
  <si>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</si>
  <si>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</si>
  <si>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</si>
  <si>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</si>
  <si>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</si>
  <si>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</si>
  <si>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</si>
  <si>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</si>
  <si>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</si>
  <si>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</si>
  <si>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</si>
  <si>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</si>
  <si>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</si>
  <si>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</si>
  <si>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</si>
  <si>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</si>
  <si>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</si>
  <si>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</si>
  <si>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</si>
  <si>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</si>
  <si>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</si>
  <si>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</si>
  <si>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</si>
  <si>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</si>
  <si>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</si>
  <si>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</si>
  <si>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</si>
  <si>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</si>
  <si>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</si>
  <si>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</si>
  <si>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</si>
  <si>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</si>
  <si>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</si>
  <si>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</si>
  <si>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</si>
  <si>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</si>
  <si>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</si>
  <si>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</si>
  <si>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</si>
  <si>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</si>
  <si>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</si>
  <si>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</si>
  <si>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</si>
  <si>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</si>
  <si>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</si>
  <si>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</si>
  <si>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</si>
  <si>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</si>
  <si>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</si>
  <si>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</si>
  <si>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</si>
  <si>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</si>
  <si>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</si>
  <si>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</si>
  <si>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</si>
  <si>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</si>
  <si>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</si>
  <si>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</si>
  <si>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</si>
  <si>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</si>
  <si>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</si>
  <si>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</si>
  <si>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</si>
  <si>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</si>
  <si>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</si>
  <si>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</si>
  <si>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</si>
  <si>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</si>
  <si>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</si>
  <si>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</si>
  <si>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</si>
  <si>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</si>
  <si>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</si>
  <si>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</si>
  <si>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</si>
  <si>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</si>
  <si>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</si>
  <si>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</si>
  <si>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</si>
  <si>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</si>
  <si>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</si>
  <si>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</si>
  <si>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</si>
  <si>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</si>
  <si>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</si>
  <si>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</si>
  <si>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</si>
  <si>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</si>
  <si>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</si>
  <si>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</si>
  <si>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</si>
  <si>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</si>
  <si>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</si>
  <si>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</si>
  <si>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</si>
  <si>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</si>
  <si>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</si>
  <si>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</si>
  <si>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</si>
  <si>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</si>
  <si>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</si>
  <si>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</si>
  <si>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</si>
  <si>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</si>
  <si>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</si>
  <si>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</si>
  <si>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</si>
  <si>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</si>
  <si>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</si>
  <si>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</si>
  <si>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</si>
  <si>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</si>
  <si>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</si>
  <si>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</si>
  <si>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</si>
  <si>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</si>
  <si>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</si>
  <si>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</si>
  <si>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</si>
  <si>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</si>
  <si>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</si>
  <si>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</si>
  <si>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</si>
  <si>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</si>
  <si>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</si>
  <si>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</si>
  <si>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</si>
  <si>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</si>
  <si>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</si>
  <si>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</si>
  <si>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</si>
  <si>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</si>
  <si>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</si>
  <si>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</si>
  <si>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</si>
  <si>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</si>
  <si>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</si>
  <si>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</si>
  <si>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</si>
  <si>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</si>
  <si>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</si>
  <si>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</si>
  <si>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</si>
  <si>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</si>
  <si>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</si>
  <si>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</si>
  <si>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</si>
  <si>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</si>
  <si>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</si>
  <si>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</si>
  <si>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</si>
  <si>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</si>
  <si>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</si>
  <si>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</si>
  <si>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</si>
  <si>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</si>
  <si>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</si>
  <si>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</si>
  <si>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</si>
  <si>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</si>
  <si>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</si>
  <si>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</si>
  <si>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</si>
  <si>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</si>
  <si>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</si>
  <si>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</si>
  <si>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</si>
  <si>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</si>
  <si>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</si>
  <si>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</si>
  <si>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</si>
  <si>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</si>
  <si>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</si>
  <si>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</si>
  <si>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</si>
  <si>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</si>
  <si>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</si>
  <si>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</si>
  <si>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</si>
  <si>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</si>
  <si>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</si>
  <si>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</si>
  <si>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</si>
  <si>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</si>
  <si>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</si>
  <si>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</si>
  <si>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</si>
  <si>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</si>
  <si>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</si>
  <si>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</si>
  <si>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</si>
  <si>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</si>
  <si>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</si>
  <si>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</si>
  <si>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</si>
  <si>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</si>
  <si>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</si>
  <si>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</si>
  <si>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</si>
  <si>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</si>
  <si>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</si>
  <si>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</si>
  <si>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</si>
  <si>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</si>
  <si>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</si>
  <si>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</si>
  <si>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</si>
  <si>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</si>
  <si>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</si>
  <si>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</si>
  <si>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</si>
  <si>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</si>
  <si>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</si>
  <si>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</si>
  <si>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</si>
  <si>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</si>
  <si>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</si>
  <si>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</si>
  <si>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</si>
  <si>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</si>
  <si>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</si>
  <si>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</si>
  <si>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</si>
  <si>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</si>
  <si>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</si>
  <si>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</si>
  <si>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</si>
  <si>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</si>
  <si>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</si>
  <si>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</si>
  <si>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</si>
  <si>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</si>
  <si>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</si>
  <si>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</si>
  <si>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</si>
  <si>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</si>
  <si>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</si>
  <si>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</si>
  <si>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</si>
  <si>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</si>
  <si>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</si>
  <si>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</si>
  <si>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</si>
  <si>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</si>
  <si>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</si>
  <si>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</si>
  <si>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</si>
  <si>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</si>
  <si>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</si>
  <si>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</si>
  <si>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</si>
  <si>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</si>
  <si>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</si>
  <si>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</si>
  <si>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</si>
  <si>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</si>
  <si>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</si>
  <si>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</si>
  <si>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</si>
  <si>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</si>
  <si>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</si>
  <si>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</si>
  <si>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</si>
  <si>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</si>
  <si>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</si>
  <si>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</si>
  <si>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</si>
  <si>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</si>
  <si>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</si>
  <si>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</si>
  <si>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</si>
  <si>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</si>
  <si>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</si>
  <si>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</si>
  <si>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</si>
  <si>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</si>
  <si>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</si>
  <si>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</si>
  <si>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</si>
  <si>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</si>
  <si>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</si>
  <si>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</si>
  <si>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</si>
  <si>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</si>
  <si>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</si>
  <si>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</si>
  <si>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</si>
  <si>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</si>
  <si>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</si>
  <si>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</si>
  <si>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</si>
  <si>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</si>
  <si>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</si>
  <si>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</si>
  <si>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</si>
  <si>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</si>
  <si>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</si>
  <si>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</si>
  <si>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</si>
  <si>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</si>
  <si>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</si>
  <si>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</si>
  <si>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</si>
  <si>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</si>
  <si>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</si>
  <si>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</si>
  <si>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</si>
  <si>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</si>
  <si>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</si>
  <si>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</si>
  <si>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</si>
  <si>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</si>
  <si>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</si>
  <si>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</si>
  <si>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</si>
  <si>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</si>
  <si>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</si>
  <si>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</si>
  <si>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</si>
  <si>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</si>
  <si>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</si>
  <si>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</si>
  <si>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</si>
  <si>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</si>
  <si>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</si>
  <si>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</si>
  <si>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</si>
  <si>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</si>
  <si>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</si>
  <si>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</si>
  <si>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</si>
  <si>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</si>
  <si>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</si>
  <si>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</si>
  <si>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</si>
  <si>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</si>
  <si>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</si>
  <si>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</si>
  <si>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</si>
  <si>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</si>
  <si>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</si>
  <si>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</si>
  <si>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</si>
  <si>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</si>
  <si>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</si>
  <si>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</si>
  <si>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</si>
  <si>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</si>
  <si>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</si>
  <si>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</si>
  <si>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</si>
  <si>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</si>
  <si>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</si>
  <si>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</si>
  <si>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</si>
  <si>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</si>
  <si>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</si>
  <si>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</si>
  <si>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</si>
  <si>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</si>
  <si>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</si>
  <si>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</si>
  <si>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</si>
  <si>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</si>
  <si>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</si>
  <si>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</si>
  <si>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</si>
  <si>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</si>
  <si>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</si>
  <si>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</si>
  <si>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</si>
  <si>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</si>
  <si>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</si>
  <si>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</si>
  <si>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</si>
  <si>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</si>
  <si>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</si>
  <si>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</si>
  <si>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</si>
  <si>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</si>
  <si>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</si>
  <si>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</si>
  <si>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</si>
  <si>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</si>
  <si>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</si>
  <si>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</si>
  <si>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</si>
  <si>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</si>
  <si>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</si>
  <si>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</si>
  <si>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</si>
  <si>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</si>
  <si>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</si>
  <si>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</si>
  <si>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</si>
  <si>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</si>
  <si>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</si>
  <si>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</si>
  <si>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</si>
  <si>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</si>
  <si>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</si>
  <si>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</si>
  <si>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</si>
  <si>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</si>
  <si>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</si>
  <si>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</si>
  <si>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</si>
  <si>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</si>
  <si>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</si>
  <si>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</si>
  <si>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</si>
  <si>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</si>
  <si>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</si>
  <si>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</si>
  <si>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</si>
  <si>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</si>
  <si>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</si>
  <si>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</si>
  <si>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</si>
  <si>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</si>
  <si>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</si>
  <si>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</si>
  <si>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</si>
  <si>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</si>
  <si>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</si>
  <si>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</si>
  <si>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</si>
  <si>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</si>
  <si>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</si>
  <si>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</si>
  <si>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</si>
  <si>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</si>
  <si>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</si>
  <si>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</si>
  <si>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</si>
  <si>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</si>
  <si>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</si>
  <si>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</si>
  <si>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</si>
  <si>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</si>
  <si>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</si>
  <si>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</si>
  <si>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</si>
  <si>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</si>
  <si>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</si>
  <si>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</si>
  <si>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</si>
  <si>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</si>
  <si>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</si>
  <si>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</si>
  <si>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</si>
  <si>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</si>
  <si>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</si>
  <si>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</si>
  <si>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</si>
  <si>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</si>
  <si>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</si>
  <si>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</si>
  <si>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</si>
  <si>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</si>
  <si>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</si>
  <si>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</si>
  <si>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</si>
  <si>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</si>
  <si>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</si>
  <si>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</si>
  <si>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</si>
  <si>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</si>
  <si>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</si>
  <si>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</si>
  <si>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</si>
  <si>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</si>
  <si>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</si>
  <si>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</si>
  <si>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</si>
  <si>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</si>
  <si>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</si>
  <si>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</si>
  <si>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</si>
  <si>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</si>
  <si>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</si>
  <si>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</si>
  <si>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</si>
  <si>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</si>
  <si>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</si>
  <si>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</si>
  <si>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</si>
  <si>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</si>
  <si>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</si>
  <si>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</si>
  <si>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</si>
  <si>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</si>
  <si>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</si>
  <si>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</si>
  <si>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</si>
  <si>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</si>
  <si>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</si>
  <si>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</si>
  <si>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</si>
  <si>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</si>
  <si>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</si>
  <si>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</si>
  <si>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</si>
  <si>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</si>
  <si>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</si>
  <si>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</si>
  <si>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</si>
  <si>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</si>
  <si>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</si>
  <si>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</si>
  <si>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</si>
  <si>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</si>
  <si>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</si>
  <si>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</si>
  <si>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</si>
  <si>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</si>
  <si>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</si>
  <si>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</si>
  <si>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</si>
  <si>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</si>
  <si>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</si>
  <si>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</si>
  <si>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</si>
  <si>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</si>
  <si>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</si>
  <si>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</si>
  <si>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</si>
  <si>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</si>
  <si>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</si>
  <si>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</si>
  <si>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</si>
  <si>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</si>
  <si>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</si>
  <si>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</si>
  <si>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</si>
  <si>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</si>
  <si>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</si>
  <si>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</si>
  <si>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</si>
  <si>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</si>
  <si>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</si>
  <si>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</si>
  <si>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</si>
  <si>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</si>
  <si>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</si>
  <si>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</si>
  <si>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</si>
  <si>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</si>
  <si>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</si>
  <si>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</si>
  <si>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</si>
  <si>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</si>
  <si>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</si>
  <si>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</si>
  <si>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</si>
  <si>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</si>
  <si>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</si>
  <si>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</si>
  <si>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</si>
  <si>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</si>
  <si>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</si>
  <si>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</si>
  <si>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</si>
  <si>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</si>
  <si>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</si>
  <si>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</si>
  <si>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</si>
  <si>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</si>
  <si>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</si>
  <si>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</si>
  <si>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</si>
  <si>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</si>
  <si>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</si>
  <si>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</si>
  <si>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</si>
  <si>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</si>
  <si>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</si>
  <si>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</si>
  <si>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</si>
  <si>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</si>
  <si>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</si>
  <si>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</si>
  <si>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</si>
  <si>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</si>
  <si>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</si>
  <si>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</si>
  <si>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</si>
  <si>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</si>
  <si>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</si>
  <si>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</si>
  <si>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</si>
  <si>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ETA 40min</t>
  </si>
  <si>
    <t>PCM-20251122-00001053</t>
  </si>
  <si>
    <t>ETA 30min</t>
  </si>
  <si>
    <t>PCM-20251122-00001094</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</si>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</sst>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320.71592604166653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8.2279861111601349E-2</v>
      </c>
      <c r="H3" s="143">
        <v>45983.577199074076</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8322</v>
      </c>
      <c r="E4" s="63" t="s">
        <v>39021</v>
      </c>
      <c r="F4" s="143">
        <v>45983.636990740742</v>
      </c>
      <c r="G4" s="144">
        <f ca="1">IFERROR(NOW()-F4,"-")</f>
        <v>2.73611111115315E-2</v>
      </c>
      <c r="H4" s="149">
        <v>45983.631863425922</v>
      </c>
      <c r="I4" s="141" t="str">
        <f>IFERROR(VLOOKUP(D4,DB!A:F,6,0),"")</f>
        <v>SCECO</v>
      </c>
      <c r="J4" s="141" t="str">
        <f>IFERROR(VLOOKUP(D4,DB!A:G,7,0),"")</f>
        <v>&lt;No BB&gt;</v>
      </c>
      <c r="K4" s="145" t="s">
        <v>39026</v>
      </c>
      <c r="L4" s="146" t="str">
        <f>IFERROR(VLOOKUP(D4,DB!A:I,9,0),"")</f>
        <v>Latis</v>
      </c>
    </row>
    <row r="5" spans="1:15" ht="15" customHeight="1">
      <c r="A5" s="140" t="s">
        <v>39027</v>
      </c>
      <c r="B5" s="141" t="str">
        <f>IFERROR(VLOOKUP(D5,DB!A:K,11,0),"")</f>
        <v>R1</v>
      </c>
      <c r="C5" s="141">
        <v>1</v>
      </c>
      <c r="D5" s="133" t="s">
        <v>19445</v>
      </c>
      <c r="E5" s="142" t="s">
        <v>39028</v>
      </c>
      <c r="F5" s="143">
        <v>45983.660879629628</v>
      </c>
      <c r="G5" s="144">
        <f ca="1">IFERROR(NOW()-F5,"-")</f>
        <v>3.4722222262644209E-3</v>
      </c>
      <c r="H5" s="143">
        <v>45983.631863425922</v>
      </c>
      <c r="I5" s="141" t="str">
        <f>IFERROR(VLOOKUP(D5,DB!A:F,6,0),"")</f>
        <v>SCECO</v>
      </c>
      <c r="J5" s="141" t="str">
        <f>IFERROR(VLOOKUP(D5,DB!A:G,7,0),"")</f>
        <v>Vandalized</v>
      </c>
      <c r="K5" s="145" t="s">
        <v>39024</v>
      </c>
      <c r="L5" s="146" t="str">
        <f>IFERROR(VLOOKUP(D5,DB!A:I,9,0),"")</f>
        <v>Latis</v>
      </c>
    </row>
    <row r="6" spans="1:15" ht="15" customHeight="1">
      <c r="A6" s="140"/>
      <c r="B6" s="141" t="str">
        <f>IFERROR(VLOOKUP(D6,DB!A:K,11,0),"")</f>
        <v/>
      </c>
      <c r="C6" s="141"/>
      <c r="D6" s="133"/>
      <c r="E6" s="142"/>
      <c r="F6" s="143"/>
      <c r="G6" s="144">
        <f ca="1">IFERROR(NOW()-F6,"-")</f>
        <v>45983.664351851854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45983.664351967593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45983.664351967593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45983.664351967593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45983.664351967593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45983.664351967593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45983.664351967593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45983.664351967593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45983.664351967593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45983.664351967593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45983.664351967593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45983.664351967593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45983.664351967593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45983.664351967593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45983.664351967593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45983.664351967593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45983.664351967593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45983.664351967593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45983.664351967593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45983.664351967593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45983.664351967593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45983.664351967593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45983.664351967593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45983.664351967593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45983.664351967593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45983.664351967593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45983.664351967593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45983.664351967593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45983.664351967593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45983.664351967593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45983.664351967593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45983.664351967593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45983.664351967593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45983.664351967593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45983.664351967593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45983.664351967593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45983.664351967593</v>
      </c>
      <c r="H42" s="143"/>
      <c r="I42" s="141" t="str">
        <f>IFERROR(VLOOKUP(D42,DB!A:F,6,0),"")</f>
        <v/>
      </c>
      <c r="J42" s="141" t="str">
        <f>IFERROR(VLOOKUP(D42,DB!A:G,7,0),"")</f>
        <v/>
      </c>
      <c r="K42" s="145"/>
      <c r="L42" s="146" t="str">
        <f>IFERROR(VLOOKUP(D42,DB!A:I,9,0),"")</f>
        <v/>
      </c>
    </row>
    <row r="43" spans="1:12" ht="15" customHeight="1">
      <c r="A43" s="147"/>
      <c r="B43" s="134" t="str">
        <f>IFERROR(VLOOKUP(D43,DB!A:K,11,0),"")</f>
        <v/>
      </c>
      <c r="C43" s="134"/>
      <c r="D43" s="148"/>
      <c r="E43" s="135"/>
      <c r="F43" s="136"/>
      <c r="G43" s="137">
        <f ca="1">IFERROR(NOW()-F43,"-")</f>
        <v>45983.664351967593</v>
      </c>
      <c r="H43" s="136"/>
      <c r="I43" s="134" t="str">
        <f>IFERROR(VLOOKUP(D43,DB!A:F,6,0),"")</f>
        <v/>
      </c>
      <c r="J43" s="134" t="str">
        <f>IFERROR(VLOOKUP(D43,DB!A:G,7,0),"")</f>
        <v/>
      </c>
      <c r="K43" s="138"/>
      <c r="L43" s="139" t="str">
        <f>IFERROR(VLOOKUP(D43,DB!A:I,9,0),"")</f>
        <v/>
      </c>
    </row>
  </sheetData>
  <customSheetViews>
    <customSheetView guid="{F6042A99-DD27-4453-835D-0834D95730CC}" filter="1" showAutoFilter="1">
      <pageMargins left="0" right="0" top="0" bottom="0" header="0" footer="0"/>
      <autoFilter ref="B1:M1" xr:uid="{29C373E7-8C89-4D2B-A31E-56AF87EBCC97}"/>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39028</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158.6645140046312</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45983.664351967593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45983.664351967593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45983.664351967593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45983.664351967593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45983.664351967593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45983.664351967593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45983.664351967593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45983.664351967593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45983.664351967593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45983.664351967593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45983.664351967593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45983.664351967593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45983.664351967593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45983.664351967593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45983.664351967593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45983.664351967593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45983.664351967593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45983.664351967593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45983.664351967593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45983.664351967593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45983.664351967593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45983.664351967593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45983.664351967593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45983.664351967593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45983.664351967593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45983.664351967593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45983.664351967593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45983.664351967593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45983.664351967593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45983.664351967593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45983.664351967593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45983.664351967593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45983.664351967593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45983.664351967593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45983.664351967593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45983.664351967593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45983.664351967593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45983.664351967593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45983.664351967593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45983.664351967593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45983.664351967593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45983.664351967593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45983.664351967593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45983.664351967593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45983.664351967593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45983.664351967593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45983.664351967593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45983.664351967593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45983.664351967593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45983.664351967593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45983.664351967593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45983.664351967593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45983.664351967593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45983.664351967593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45983.664351967593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45983.664351967593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45983.664351967593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45983.664351967593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45983.664351967593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45983.664351967593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45983.664351967593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45983.664351967593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45983.664351967593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45983.664351967593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45983.664351967593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45983.664351967593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45983.664351967593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45983.664351967593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45983.664351967593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45983.664351967593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45983.664351967593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45983.664351967593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45983.664351967593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45983.664351967593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45983.664351967593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45983.664351967593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45983.664351967593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45983.664351967593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45983.664351967593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45983.664351967593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45983.664351967593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45983.664351967593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45983.664351967593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45983.664351967593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45983.664351967593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45983.664351967593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45983.664351967593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45983.664351967593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45983.664351967593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45983.664351967593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45983.664351967593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45983.664351967593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45983.664351967593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45983.664351967593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45983.664351967593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45983.664351967593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45983.664351967593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45983.664351967593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45983.664351967593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45983.664351967593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45983.664351967593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45983.664351967593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45983.664351967593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45983.664351967593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45983.664351967593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45983.664351967593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45983.664351967593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45983.664351967593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45983.664351967593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45983.664351967593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45983.664351967593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45983.664351967593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45983.664351967593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45983.664351967593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45983.664351967593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45983.664351967593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45983.664351967593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45983.664351967593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45983.664351967593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45983.664351967593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45983.664351967593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45983.664351967593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45983.664351967593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45983.664351967593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45983.664351967593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45983.664351967593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45983.664351967593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45983.664351967593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45983.664351967593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45983.664351967593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45983.664351967593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45983.664351967593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45983.664351967593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45983.664351967593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45983.664351967593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45983.664351967593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45983.664351967593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45983.664351967593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45983.664351967593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45983.664351967593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45983.664351967593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45983.664351967593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45983.664351967593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45983.664351967593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45983.664351967593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45983.664351967593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45983.664351967593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45983.664351967593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45983.664351967593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45983.664351967593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45983.664351967593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45983.664351967593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45983.664351967593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45983.664351967593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45983.664351967593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45983.664351967593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45983.664351967593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45983.664351967593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45983.664351967593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45983.664351967593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45983.664351967593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45983.664351967593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45983.664351967593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45983.664351967593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45983.664351967593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45983.664351967593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45983.664351967593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45983.664351967593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45983.664351967593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45983.664351967593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45983.664351967593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45983.664351967593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45983.664351967593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45983.664351967593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45983.664351967593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45983.664351967593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45983.664351967593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45983.664351967593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45983.664351967593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45983.664351967593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45983.664351967593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45983.664351967593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45983.664351967593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45983.664351967593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45983.664351967593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45983.664351967593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45983.664351967593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45983.664351967593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45983.664351967593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45983.664351967593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45983.664351967593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45983.664351967593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45983.664351967593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45983.664351967593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45983.664351967593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45983.664351967593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45983.664351967593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45983.664351967593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45983.664351967593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45983.664351967593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45983.664351967593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45983.664351967593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45983.664351967593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45983.664351967593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45983.664351967593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45983.664351967593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45983.664351967593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45983.664351967593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45983.664351967593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45983.664351967593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45983.664351967593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45983.664351967593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45983.664351967593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45983.664351967593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45983.664351967593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45983.664351967593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45983.664351967593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45983.664351967593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45983.664351967593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45983.664351967593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45983.664351967593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45983.664351967593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45983.664351967593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45983.664351967593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45983.664351967593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45983.664351967593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45983.664351967593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45983.664351967593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45983.664351967593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45983.664351967593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45983.664351967593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45983.664351967593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45983.664351967593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45983.664351967593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45983.664351967593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45983.664351967593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45983.664351967593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45983.664351967593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45983.664351967593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45983.664351967593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45983.664351967593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45983.664351967593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45983.664351967593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45983.664351967593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45983.664351967593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45983.664351967593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45983.664351967593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45983.664351967593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45983.664351967593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45983.664351967593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45983.664351967593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45983.664351967593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45983.664351967593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45983.664351967593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45983.664351967593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45983.664351967593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45983.664351967593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45983.664351967593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45983.664351967593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45983.664351967593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45983.664351967593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45983.664351967593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45983.664351967593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45983.664351967593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45983.664351967593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45983.664351967593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45983.664351967593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45983.664351967593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45983.664351967593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45983.664351967593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45983.664351967593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45983.664351967593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45983.664351967593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45983.664351967593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45983.664351967593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45983.664351967593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45983.664351967593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45983.664351967593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45983.664351967593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45983.664351967593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45983.664351967593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45983.664351967593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45983.664351967593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45983.664351967593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45983.664351967593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45983.664351967593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45983.664351967593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45983.664351967593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45983.664351967593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45983.664351967593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45983.664351967593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45983.664351967593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45983.664351967593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45983.664351967593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45983.664351967593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45983.664351967593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45983.664351967593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45983.664351967593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45983.664351967593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45983.664351967593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45983.664351967593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45983.664351967593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45983.664351967593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45983.664351967593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45983.664351967593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45983.664351967593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45983.664351967593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45983.664351967593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45983.664351967593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45983.664351967593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45983.664351967593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45983.664351967593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45983.664351967593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45983.664351967593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45983.664351967593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45983.664351967593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45983.664351967593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45983.664351967593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45983.664351967593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45983.664351967593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45983.664351967593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45983.664351967593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45983.664351967593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45983.664351967593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45983.664351967593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45983.664351967593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45983.664351967593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45983.664351967593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45983.664351967593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45983.664351967593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45983.664351967593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45983.664351967593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45983.664351967593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45983.664351967593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45983.664351967593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45983.664351967593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45983.664351967593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45983.664351967593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45983.664351967593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45983.664351967593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45983.664351967593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45983.664351967593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45983.664351967593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45983.664351967593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45983.664351967593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45983.664351967593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45983.664351967593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45983.664351967593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45983.664351967593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45983.664351967593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45983.664351967593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45983.664351967593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45983.664351967593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45983.664351967593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45983.664351967593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45983.664351967593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45983.664351967593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45983.664351967593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45983.664351967593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45983.664351967593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45983.664351967593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45983.664351967593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45983.664351967593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45983.664351967593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45983.664351967593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45983.664351967593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45983.664351967593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45983.664351967593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45983.664351967593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45983.664351967593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45983.664351967593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45983.664351967593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45983.664351967593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45983.664351967593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45983.664351967593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45983.664351967593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45983.664351967593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45983.664351967593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45983.664351967593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45983.664351967593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45983.664351967593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45983.664351967593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45983.664351967593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45983.664351967593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45983.664351967593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45983.664351967593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45983.664351967593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45983.664351967593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45983.664351967593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45983.664351967593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45983.664351967593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45983.664351967593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45983.664351967593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45983.664351967593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45983.664351967593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45983.664351967593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45983.664351967593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45983.664351967593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45983.664351967593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45983.664351967593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45983.664351967593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45983.664351967593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45983.664351967593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45983.664351967593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45983.664351967593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45983.664351967593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45983.664351967593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45983.664351967593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45983.664351967593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45983.664351967593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45983.664351967593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45983.664351967593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45983.664351967593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45983.664351967593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45983.664351967593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45983.664351967593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45983.664351967593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45983.664351967593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45983.664351967593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45983.664351967593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45983.664351967593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45983.664351967593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45983.664351967593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45983.664351967593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45983.664351967593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45983.664351967593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45983.664351967593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45983.664351967593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45983.664351967593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45983.664351967593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45983.664351967593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45983.664351967593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45983.664351967593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45983.664351967593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45983.664351967593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45983.664351967593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45983.664351967593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45983.664351967593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45983.664351967593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45983.664351967593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45983.664351967593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45983.664351967593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45983.664351967593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45983.664351967593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45983.664351967593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45983.664351967593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45983.664351967593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45983.664351967593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45983.664351967593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45983.664351967593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45983.664351967593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45983.664351967593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45983.664351967593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45983.664351967593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45983.664351967593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45983.664351967593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45983.664351967593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45983.664351967593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45983.664351967593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45983.664351967593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45983.664351967593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45983.664351967593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45983.664351967593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45983.664351967593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45983.664351967593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45983.664351967593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45983.664351967593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45983.664351967593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45983.664351967593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45983.664351967593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45983.664351967593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45983.664351967593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45983.664351967593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45983.664351967593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45983.664351967593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45983.664351967593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45983.664351967593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45983.664351967593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45983.664351967593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45983.664351967593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45983.664351967593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45983.664351967593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45983.664351967593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45983.664351967593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45983.664351967593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45983.664351967593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45983.664351967593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45983.664351967593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45983.664351967593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45983.664351967593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45983.664351967593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45983.664351967593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45983.664351967593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45983.664351967593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45983.664351967593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45983.664351967593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45983.664351967593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45983.664351967593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45983.664351967593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45983.664351967593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45983.664351967593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45983.664351967593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45983.664351967593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45983.664351967593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45983.664351967593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45983.664351967593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45983.664351967593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45983.664351967593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45983.664351967593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45983.664351967593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45983.664351967593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45983.664351967593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45983.664351967593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45983.664351967593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45983.664351967593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45983.664351967593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45983.664351967593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45983.664351967593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45983.664351967593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45983.664351967593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45983.664351967593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45983.664351967593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45983.664351967593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45983.664351967593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45983.664351967593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45983.664351967593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45983.664351967593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45983.664351967593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45983.664351967593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45983.664351967593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45983.664351967593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45983.664351967593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45983.664351967593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45983.664351967593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45983.664351967593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45983.664351967593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45983.664351967593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45983.664351967593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45983.664351967593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45983.664351967593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45983.664351967593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45983.664351967593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45983.664351967593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45983.664351967593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45983.664351967593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45983.664351967593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45983.664351967593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45983.664351967593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45983.664351967593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45983.664351967593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45983.664351967593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45983.664351967593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45983.664351967593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45983.664351967593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45983.664351967593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45983.664351967593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45983.664351967593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45983.664351967593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45983.664351967593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45983.664351967593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45983.664351967593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45983.664351967593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45983.664351967593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45983.664351967593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45983.664351967593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45983.664351967593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45983.664351967593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45983.664351967593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45983.664351967593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45983.664351967593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45983.664351967593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45983.664351967593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45983.664351967593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45983.664351967593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45983.664351967593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45983.664351967593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45983.664351967593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45983.664351967593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45983.664351967593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45983.664351967593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45983.664351967593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45983.664351967593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45983.664351967593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45983.664351967593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45983.664351967593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45983.664351967593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45983.664351967593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45983.664351967593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45983.664351967593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45983.664351967593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45983.664351967593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45983.664351967593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45983.664351967593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45983.664351967593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45983.664351967593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45983.664351967593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45983.664351967593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45983.664351967593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45983.664351967593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45983.664351967593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45983.664351967593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45983.664351967593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45983.664351967593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45983.664351967593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45983.664351967593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45983.664351967593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45983.664351967593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45983.664351967593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45983.664351967593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45983.664351967593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45983.664351967593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45983.664351967593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45983.664351967593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45983.664351967593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45983.664351967593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45983.664351967593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45983.664351967593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45983.664351967593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45983.664351967593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45983.664351967593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45983.664351967593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45983.664351967593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45983.664351967593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45983.664351967593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45983.664351967593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45983.664351967593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45983.664351967593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45983.664351967593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45983.664351967593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45983.664351967593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45983.664351967593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45983.664351967593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45983.664351967593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45983.664351967593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45983.664351967593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45983.664351967593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45983.664351967593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45983.664351967593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45983.664351967593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45983.664351967593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45983.664351967593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45983.664351967593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45983.664351967593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45983.664351967593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45983.664351967593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45983.664351967593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45983.664351967593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45983.664351967593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45983.664351967593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45983.664351967593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45983.664351967593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45983.664351967593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45983.664351967593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45983.664351967593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45983.664351967593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45983.664351967593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45983.664351967593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45983.664351967593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45983.664351967593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45983.664351967593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45983.664351967593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45983.664351967593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45983.664351967593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45983.664351967593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45983.664351967593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45983.664351967593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45983.664351967593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45983.664351967593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45983.664351967593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45983.664351967593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45983.664351967593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45983.664351967593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45983.664351967593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45983.664351967593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45983.664351967593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45983.664351967593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45983.664351967593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45983.664351967593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45983.664351967593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45983.664351967593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45983.664351967593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45983.664351967593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45983.664351967593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45983.664351967593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45983.664351967593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45983.664351967593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45983.664351967593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45983.664351967593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45983.664351967593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45983.664351967593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45983.664351967593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45983.664351967593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45983.664351967593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45983.664351967593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45983.664351967593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45983.664351967593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45983.664351967593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45983.664351967593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45983.664351967593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45983.664351967593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45983.664351967593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45983.664351967593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45983.664351967593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45983.664351967593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45983.664351967593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45983.664351967593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45983.664351967593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45983.664351967593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45983.664351967593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45983.664351967593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45983.664351967593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45983.664351967593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45983.664351967593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45983.664351967593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45983.664351967593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45983.664351967593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45983.664351967593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45983.664351967593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45983.664351967593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45983.664351967593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45983.664351967593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45983.664351967593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45983.664351967593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45983.664351967593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45983.664351967593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45983.664351967593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45983.664351967593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45983.664351967593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45983.664351967593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45983.664351967593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45983.664351967593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45983.664351967593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45983.664351967593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45983.664351967593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45983.664351967593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45983.664351967593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45983.664351967593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45983.664351967593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45983.664351967593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45983.664351967593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45983.664351967593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45983.664351967593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45983.664351967593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45983.664351967593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45983.664351967593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45983.664351967593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45983.664351967593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45983.664351967593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45983.664351967593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45983.664351967593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45983.664351967593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45983.664351967593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45983.664351967593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45983.664351967593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45983.664351967593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45983.664351967593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45983.664351967593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45983.664351967593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45983.664351967593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45983.664351967593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45983.664351967593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45983.664351967593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45983.664351967593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45983.664351967593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45983.664351967593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45983.664351967593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45983.664351967593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45983.664351967593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45983.664351967593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45983.664351967593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45983.664351967593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45983.664351967593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45983.664351967593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45983.664351967593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45983.664351967593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45983.664351967593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45983.664351967593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45983.664351967593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45983.664351967593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45983.664351967593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45983.664351967593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45983.664351967593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45983.664351967593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45983.664351967593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45983.664351967593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45983.664351967593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45983.664351967593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45983.664351967593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45983.664351967593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45983.664351967593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45983.664351967593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45983.664351967593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45983.664351967593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45983.664351967593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45983.664351967593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45983.664351967593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45983.664351967593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45983.664351967593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45983.664351967593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45983.664351967593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45983.664351967593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45983.664351967593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45983.664351967593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45983.664351967593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45983.664351967593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45983.664351967593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45983.664351967593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45983.664351967593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45983.664351967593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45983.664351967593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45983.664351967593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45983.664351967593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45983.664351967593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45983.664351967593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45983.664351967593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45983.664351967593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45983.664351967593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45983.664351967593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45983.664351967593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45983.664351967593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45983.664351967593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45983.664351967593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45983.664351967593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45983.664351967593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45983.664351967593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45983.664351967593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45983.664351967593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45983.664351967593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45983.664351967593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45983.664351967593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45983.664351967593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45983.664351967593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45983.664351967593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45983.664351967593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45983.664351967593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45983.664351967593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45983.664351967593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45983.664351967593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45983.664351967593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45983.664351967593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45983.664351967593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45983.664351967593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45983.664351967593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45983.664351967593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45983.664351967593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45983.664351967593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45983.664351967593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45983.664351967593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45983.664351967593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45983.664351967593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45983.664351967593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45983.664351967593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45983.664351967593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45983.664351967593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45983.664351967593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45983.664351967593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45983.664351967593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45983.664351967593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45983.664351967593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45983.664351967593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45983.664351967593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45983.664351967593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45983.664351967593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45983.664351967593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45983.664351967593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45983.664351967593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45983.664351967593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45983.664351967593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45983.664351967593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45983.664351967593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45983.664351967593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45983.664351967593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45983.664351967593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45983.664351967593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45983.664351967593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45983.664351967593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45983.664351967593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45983.664351967593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45983.664351967593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45983.664351967593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45983.664351967593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45983.664351967593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45983.664351967593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45983.664351967593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45983.664351967593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45983.664351967593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45983.664351967593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45983.664351967593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45983.664351967593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45983.664351967593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45983.664351967593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45983.664351967593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45983.664351967593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45983.664351967593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45983.664351967593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45983.664351967593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45983.664351967593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45983.664351967593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45983.664351967593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45983.664351967593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45983.664351967593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45983.664351967593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45983.664351967593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45983.664351967593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45983.664351967593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45983.664351967593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45983.664351967593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45983.664351967593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45983.664351967593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45983.664351967593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45983.664351967593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45983.664351967593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45983.664351967593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45983.664351967593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45983.664351967593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45983.664351967593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45983.664351967593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45983.664351967593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45983.664351967593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45983.664351967593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45983.664351967593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45983.664351967593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45983.664351967593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45983.664351967593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45983.664351967593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45983.664351967593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45983.664351967593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45983.664351967593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45983.664351967593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45983.664351967593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45983.664351967593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45983.664351967593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45983.664351967593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45983.664351967593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45983.664351967593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45983.664351967593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45983.664351967593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45983.664351967593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45983.664351967593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45983.664351967593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45983.664351967593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45983.664351967593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45983.664351967593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45983.664351967593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45983.664351967593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45983.664351967593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45983.664351967593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45983.664351967593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45983.664351967593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45983.664351967593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45983.664351967593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45983.664351967593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45983.664351967593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45983.664351967593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45983.664351967593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45983.664351967593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45983.664351967593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45983.664351967593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45983.664351967593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45983.664351967593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45983.664351967593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45983.664351967593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45983.664351967593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45983.664351967593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45983.664351967593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45983.664351967593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45983.664351967593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45983.664351967593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45983.664351967593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45983.664351967593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45983.664351967593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45983.664351967593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45983.664351967593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45983.664351967593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45983.664351967593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45983.664351967593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45983.664351967593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45983.664351967593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45983.664351967593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45983.664351967593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45983.664351967593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45983.664351967593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45983.664351967593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45983.664351967593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45983.664351967593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45983.664351967593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45983.664351967593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45983.664351967593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45983.664351967593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45983.664351967593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45983.664351967593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45983.664351967593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45983.664351967593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45983.664351967593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45983.664351967593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45983.664351967593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45983.664351967593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45983.664351967593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45983.664351967593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45983.664351967593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45983.664351967593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45983.664351967593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45983.664351967593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45983.664351967593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45983.664351967593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45983.664351967593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45983.664351967593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45983.664351967593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45983.664351967593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45983.664351967593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45983.664351967593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45983.664351967593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45983.664351967593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45983.664351967593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45983.664351967593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45983.664351967593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45983.664351967593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45983.664351967593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45983.664351967593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45983.664351967593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45983.664351967593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45983.664351967593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45983.664351967593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45983.664351967593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45983.664351967593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45983.664351967593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45983.664351967593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45983.664351967593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45983.664351967593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45983.664351967593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45983.664351967593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45983.664351967593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45983.664351967593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45983.664351967593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45983.664351967593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45983.664351967593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45983.664351967593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45983.664351967593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45983.664351967593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45983.664351967593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45983.664351967593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45983.664351967593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45983.664351967593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45983.664351967593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45983.664351967593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45983.664351967593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45983.664351967593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45983.664351967593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45983.664351967593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45983.664351967593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45983.664351967593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45983.664351967593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45983.664351967593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45983.664351967593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45983.664351967593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45983.664351967593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45983.664351967593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45983.664351967593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45983.664351967593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45983.664351967593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45983.664351967593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45983.664351967593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45983.664351967593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45983.664351967593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45983.664351967593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45983.664351967593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45983.664351967593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45983.664351967593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45983.664351967593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45983.664351967593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45983.664351967593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45983.664351967593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45983.664351967593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45983.664351967593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45983.664351967593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45983.664351967593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45983.664351967593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45983.664351967593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45983.664351967593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45983.664351967593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45983.664351967593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45983.664351967593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45983.664351967593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45983.664351967593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45983.664351967593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45983.664351967593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45983.664351967593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45983.664351967593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45983.664351967593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45983.664351967593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45983.664351967593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45983.664351967593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45983.664351967593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45983.664351967593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45983.664351967593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45983.664351967593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45983.664351967593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45983.664351967593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45983.664351967593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45983.664351967593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45983.664351967593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45983.664351967593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45983.664351967593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45983.664351967593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45983.664351967593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45983.664351967593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45983.664351967593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45983.664351967593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45983.664351967593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45983.664351967593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45983.664351967593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45983.664351967593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45983.664351967593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45983.664351967593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45983.664351967593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45983.664351967593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45983.664351967593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45983.664351967593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45983.664351967593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45983.664351967593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45983.664351967593</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280.18363437499647</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36093</v>
      </c>
      <c r="E3" s="94" t="s">
        <v>39021</v>
      </c>
      <c r="F3" s="95">
        <v>45983.606064814812</v>
      </c>
      <c r="G3" s="96">
        <f t="shared" ref="G3:G6" ca="1" si="0">IFERROR(NOW()-F3,"")</f>
        <v>5.8287152780394536E-2</v>
      </c>
      <c r="H3" s="95">
        <v>45983.600474537037</v>
      </c>
      <c r="I3" s="113" t="str">
        <f>IFERROR(VLOOKUP(D3,DB!A:F,6,0),"")</f>
        <v>Generator-SG</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45983.664351967593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45983.664351967593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45983.664351967593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45983.664351967593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45983.664351967593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45983.664351967593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45983.664351967593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45983.664351967593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45983.664351967593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45983.664351967593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45983.664351967593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45983.664351967593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45983.664351967593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45983.664351967593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45983.664351967593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45983.664351967593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45983.664351967593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45983.664351967593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45983.664351967593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45983.664351967593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45983.664351967593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45983.664351967593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45983.664351967593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45983.664351967593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45983.664351967593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45983.664351967593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45983.664351967593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45983.664351967593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45983.664351967593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45983.664351967593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45983.664351967593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45983.664351967593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45983.664351967593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45983.664351967593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45983.664351967593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45983.664351967593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45983.664351967593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45983.664351967593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45983.664351967593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45983.664351967593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45983.664351967593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45983.664351967593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45983.664351967593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45983.664351967593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45983.664351967593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45983.664351967593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45983.664351967593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45983.664351967593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45983.664351967593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45983.664351967593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45983.664351967593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45983.664351967593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45983.664351967593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45983.664351967593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45983.664351967593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45983.664351967593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45983.664351967593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45983.664351967593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45983.664351967593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45983.664351967593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45983.664351967593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45983.664351967593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45983.664351967593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45983.664351967593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45983.664351967593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45983.664351967593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45983.664351967593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45983.664351967593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45983.664351967593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45983.664351967593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45983.664351967593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45983.664351967593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45983.664351967593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45983.664351967593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45983.664351967593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45983.664351967593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45983.664351967593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45983.664351967593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45983.664351967593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45983.664351967593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45983.664351967593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45983.664351967593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45983.664351967593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45983.664351967593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45983.664351967593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45983.664351967593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45983.664351967593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45983.664351967593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45983.664351967593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45983.664351967593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45983.664351967593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45983.664351967593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45983.664351967593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45983.664351967593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45983.664351967593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45983.664351967593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45983.664351967593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45983.664351967593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45983.664351967593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45983.664351967593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45983.664351967593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45983.664351967593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45983.664351967593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45983.664351967593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45983.664351967593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45983.664351967593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45983.664351967593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45983.664351967593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45983.664351967593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45983.664351967593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45983.664351967593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45983.664351967593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45983.664351967593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45983.664351967593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45983.664351967593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45983.664351967593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45983.664351967593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45983.664351967593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45983.664351967593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45983.664351967593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45983.664351967593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45983.664351967593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45983.664351967593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45983.664351967593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45983.664351967593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45983.664351967593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45983.664351967593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45983.664351967593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45983.664351967593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45983.664351967593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45983.664351967593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45983.664351967593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45983.664351967593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45983.664351967593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45983.664351967593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45983.664351967593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45983.664351967593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45983.664351967593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45983.664351967593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45983.664351967593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45983.664351967593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45983.664351967593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45983.664351967593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45983.664351967593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45983.664351967593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45983.664351967593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45983.664351967593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45983.664351967593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45983.664351967593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45983.664351967593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45983.664351967593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45983.664351967593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45983.664351967593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45983.664351967593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45983.664351967593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45983.664351967593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45983.664351967593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45983.664351967593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45983.664351967593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45983.664351967593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45983.664351967593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45983.664351967593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45983.664351967593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45983.664351967593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45983.664351967593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45983.664351967593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45983.664351967593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45983.664351967593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45983.664351967593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45983.664351967593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45983.664351967593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45983.664351967593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45983.664351967593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45983.664351967593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45983.664351967593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45983.664351967593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45983.664351967593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45983.664351967593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45983.664351967593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45983.664351967593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45983.664351967593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45983.664351967593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45983.664351967593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45983.664351967593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45983.664351967593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45983.664351967593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45983.664351967593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45983.664351967593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45983.664351967593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45983.664351967593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45983.664351967593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45983.664351967593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45983.664351967593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45983.664351967593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45983.664351967593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45983.664351967593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45983.664351967593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45983.664351967593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45983.664351967593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45983.664351967593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45983.664351967593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45983.664351967593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45983.664351967593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45983.664351967593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45983.664351967593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45983.664351967593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45983.664351967593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45983.664351967593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45983.664351967593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45983.664351967593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45983.664351967593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45983.664351967593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45983.664351967593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45983.664351967593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45983.664351967593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45983.664351967593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45983.664351967593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45983.664351967593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45983.664351967593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45983.664351967593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45983.664351967593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45983.664351967593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45983.664351967593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45983.664351967593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45983.664351967593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45983.664351967593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45983.664351967593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45983.664351967593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45983.664351967593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45983.664351967593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45983.664351967593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45983.664351967593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45983.664351967593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45983.664351967593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45983.664351967593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45983.664351967593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45983.664351967593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45983.664351967593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45983.664351967593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45983.664351967593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45983.664351967593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45983.664351967593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45983.664351967593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45983.664351967593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45983.664351967593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45983.664351967593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45983.664351967593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45983.664351967593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45983.664351967593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45983.664351967593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45983.664351967593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45983.664351967593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45983.664351967593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45983.664351967593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45983.664351967593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45983.664351967593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45983.664351967593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45983.664351967593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45983.664351967593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45983.664351967593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45983.664351967593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45983.664351967593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45983.664351967593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45983.664351967593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45983.664351967593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45983.664351967593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45983.664351967593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45983.664351967593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45983.664351967593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45983.664351967593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45983.664351967593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45983.664351967593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45983.664351967593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45983.664351967593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45983.664351967593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45983.664351967593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45983.664351967593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45983.664351967593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45983.664351967593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45983.664351967593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45983.664351967593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45983.664351967593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45983.664351967593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45983.664351967593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45983.664351967593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45983.664351967593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45983.664351967593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45983.664351967593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45983.664351967593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45983.664351967593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45983.664351967593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45983.664351967593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45983.664351967593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45983.664351967593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45983.664351967593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45983.664351967593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45983.664351967593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45983.664351967593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45983.664351967593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45983.664351967593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45983.664351967593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45983.664351967593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45983.664351967593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45983.664351967593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45983.664351967593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45983.664351967593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45983.664351967593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45983.664351967593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45983.664351967593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45983.664351967593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45983.664351967593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45983.664351967593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45983.664351967593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45983.664351967593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45983.664351967593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45983.664351967593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45983.664351967593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45983.664351967593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45983.664351967593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45983.664351967593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45983.664351967593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45983.664351967593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45983.664351967593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45983.664351967593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45983.664351967593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45983.664351967593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45983.664351967593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45983.664351967593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45983.664351967593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45983.664351967593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45983.664351967593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45983.664351967593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45983.664351967593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45983.664351967593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45983.664351967593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45983.664351967593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45983.664351967593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45983.664351967593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45983.664351967593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45983.664351967593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45983.664351967593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45983.664351967593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45983.664351967593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45983.664351967593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45983.664351967593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45983.664351967593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45983.664351967593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45983.664351967593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45983.664351967593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45983.664351967593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45983.664351967593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45983.664351967593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45983.664351967593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45983.664351967593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45983.664351967593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45983.664351967593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45983.664351967593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45983.664351967593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45983.664351967593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45983.664351967593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45983.664351967593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45983.664351967593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45983.664351967593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45983.664351967593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45983.664351967593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45983.664351967593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45983.664351967593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45983.664351967593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45983.664351967593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45983.664351967593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45983.664351967593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45983.664351967593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45983.664351967593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45983.664351967593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45983.664351967593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45983.664351967593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45983.664351967593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45983.664351967593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45983.664351967593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45983.664351967593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45983.664351967593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45983.664351967593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45983.664351967593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45983.664351967593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45983.664351967593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45983.664351967593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45983.664351967593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45983.664351967593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45983.664351967593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45983.664351967593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45983.664351967593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45983.664351967593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45983.664351967593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45983.664351967593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45983.664351967593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45983.664351967593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45983.664351967593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45983.664351967593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45983.664351967593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45983.664351967593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45983.664351967593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45983.664351967593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45983.664351967593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45983.664351967593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45983.664351967593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45983.664351967593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45983.664351967593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45983.664351967593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45983.664351967593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45983.664351967593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45983.664351967593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45983.664351967593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45983.664351967593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45983.664351967593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45983.664351967593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45983.664351967593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45983.664351967593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45983.664351967593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45983.664351967593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45983.664351967593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45983.664351967593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45983.664351967593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45983.664351967593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45983.664351967593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45983.664351967593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45983.664351967593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45983.664351967593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45983.664351967593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45983.664351967593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45983.664351967593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45983.664351967593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45983.664351967593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45983.664351967593</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91.832291782404354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39028</v>
      </c>
      <c r="F3" s="38">
        <v>45926.188877314817</v>
      </c>
      <c r="G3" s="108">
        <f t="shared" ref="G3" ca="1" si="0">IFERROR(NOW()-F3,"")</f>
        <v>57.475474652776029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39028</v>
      </c>
      <c r="F4" s="110">
        <v>45948.661111111112</v>
      </c>
      <c r="G4" s="111">
        <f t="shared" ref="G4" ca="1" si="1">IFERROR(NOW()-F4,"")</f>
        <v>35.003240856480261</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6.1495487268548459</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2.2910533564790967</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32664</v>
      </c>
      <c r="E7" s="109" t="s">
        <v>39028</v>
      </c>
      <c r="F7" s="128">
        <v>45982.768553240741</v>
      </c>
      <c r="G7" s="111">
        <f ca="1">IFERROR(NOW()-F7,"")</f>
        <v>0.89579872685135342</v>
      </c>
      <c r="H7" s="128">
        <v>45982.753275462965</v>
      </c>
      <c r="I7" s="109" t="str">
        <f>IFERROR(VLOOKUP(D7,DB!A:F,6,0),"")</f>
        <v>SCECO</v>
      </c>
      <c r="J7" s="109" t="str">
        <f>IFERROR(VLOOKUP(D7,DB!A:G,7,0),"")</f>
        <v>Good</v>
      </c>
      <c r="K7" s="109" t="s">
        <v>39125</v>
      </c>
      <c r="L7" s="109" t="str">
        <f>IFERROR(VLOOKUP(D7,DB!A:I,9,0),"")</f>
        <v>Latis</v>
      </c>
    </row>
    <row r="8" spans="1:13">
      <c r="A8" s="109"/>
      <c r="B8" s="109" t="str">
        <f>IFERROR(VLOOKUP(D8,DB!A:K,11,0),"")</f>
        <v/>
      </c>
      <c r="C8" s="109"/>
      <c r="D8"/>
      <c r="E8" s="109"/>
      <c r="F8" s="109"/>
      <c r="G8" s="111">
        <f ca="1">IFERROR(NOW()-F8,"")</f>
        <v>45983.664351967593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45983.664351967593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45983.664351967593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45983.664351967593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45983.664351967593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45983.664351967593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45983.664351967593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45983.664351967593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45983.664351967593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45983.664351967593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45983.664351967593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45983.664351967593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45983.664351967593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45983.664351967593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45983.664351967593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45983.664351967593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45983.664351967593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45983.664351967593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45983.664351967593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45983.664351967593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45983.664351967593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45983.664351967593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45983.664351967593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45983.664351967593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45983.664351967593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45983.664351967593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45983.664351967593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45983.664351967593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45983.664351967593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45983.664351967593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45983.664351967593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45983.664351967593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45983.664351967593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45983.664351967593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45983.664351967593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45983.664351967593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45983.664351967593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45983.664351967593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45983.664351967593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45983.664351967593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45983.664351967593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45983.664351967593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45983.664351967593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45983.664351967593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45983.664351967593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45983.664351967593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45983.664351967593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45983.664351967593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45983.664351967593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45983.664351967593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45983.664351967593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45983.664351967593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45983.664351967593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45983.664351967593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45983.664351967593</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45983.664351967593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45983.664351967593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45983.664351967593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45983.664351967593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45983.664351967593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45983.664351967593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45983.664351967593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45983.664351967593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45983.664351967593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45983.664351967593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45983.664351967593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45983.664351967593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45983.664351967593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45983.664351967593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45983.664351967593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45983.664351967593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45983.664351967593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45983.664351967593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45983.664351967593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45983.664351967593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45983.664351967593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45983.664351967593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45983.664351967593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45983.664351967593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45983.664351967593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45983.664351967593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45983.664351967593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45983.664351967593</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45983.664351620369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45983.664351620369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45983.664351620369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45983.664351967593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45983.664351967593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45983.664351967593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45983.664351967593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45983.664351967593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45983.664351967593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45983.664351967593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45983.664351967593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45983.664351967593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45983.664351967593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45983.664351967593</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2025-11-22T12:57:29Z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